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財務係\D0財務庶務\03_財政公表\03_財政状況資料集\R5\"/>
    </mc:Choice>
  </mc:AlternateContent>
  <xr:revisionPtr revIDLastSave="0" documentId="13_ncr:1_{EDE27265-71C5-4486-A321-FF468EFB71D0}" xr6:coauthVersionLast="47" xr6:coauthVersionMax="47" xr10:uidLastSave="{00000000-0000-0000-0000-000000000000}"/>
  <bookViews>
    <workbookView xWindow="5835" yWindow="-30" windowWidth="18120" windowHeight="148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AF8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C34" i="10"/>
  <c r="U34" i="10" s="1"/>
  <c r="U35"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<sst xmlns="http://schemas.openxmlformats.org/spreadsheetml/2006/main" count="1096" uniqueCount="588">
  <si>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</si>
  <si>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</si>
  <si>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</si>
  <si>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</si>
  <si>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</si>
  <si>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</si>
  <si>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</si>
  <si>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</si>
  <si>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</si>
  <si>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</si>
  <si>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</si>
  <si>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</si>
  <si>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</si>
  <si>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</si>
  <si>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</si>
  <si>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</si>
  <si>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</si>
  <si>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</si>
  <si>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</si>
  <si>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</si>
  <si>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</si>
  <si>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</si>
  <si>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</si>
  <si>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</si>
  <si>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</si>
  <si>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</si>
  <si>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</si>
  <si>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</si>
  <si>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</si>
  <si>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</si>
  <si>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</si>
  <si>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</si>
  <si>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</si>
  <si>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</si>
  <si>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</si>
  <si>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</si>
  <si>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</si>
  <si>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</si>
  <si>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</si>
  <si>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</si>
  <si>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</si>
  <si>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</si>
  <si>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</si>
  <si>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</si>
  <si>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</si>
  <si>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</si>
  <si>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</si>
  <si>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</si>
  <si>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</si>
  <si>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</si>
  <si>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</si>
  <si>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</si>
  <si>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</si>
  <si>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</si>
  <si>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</si>
  <si>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</si>
  <si>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</si>
  <si>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</si>
  <si>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</si>
  <si>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</si>
  <si>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</si>
  <si>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</si>
  <si>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</si>
  <si>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</si>
  <si>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</si>
  <si>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</si>
  <si>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</si>
  <si>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</si>
  <si>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</si>
  <si>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</si>
  <si>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</si>
  <si>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</si>
  <si>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</si>
  <si>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</si>
  <si>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</si>
  <si>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</si>
  <si>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</si>
  <si>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</si>
  <si>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</si>
  <si>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</si>
  <si>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</si>
  <si>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</si>
  <si>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</si>
  <si>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</si>
  <si>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</si>
  <si>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</si>
  <si>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</si>
  <si>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</si>
  <si>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</si>
  <si>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</si>
  <si>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</si>
  <si>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</si>
  <si>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</si>
  <si>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</si>
  <si>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</si>
  <si>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</si>
  <si>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</si>
  <si>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</si>
  <si>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</si>
  <si>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</si>
  <si>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</si>
  <si>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</si>
  <si>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</si>
  <si>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</si>
  <si>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</si>
  <si>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</si>
  <si>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</si>
  <si>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</si>
  <si>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</si>
  <si>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</si>
  <si>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</si>
  <si>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</si>
  <si>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</si>
  <si>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</si>
  <si>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</si>
  <si>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</si>
  <si>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</si>
  <si>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</si>
  <si>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</si>
  <si>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</si>
  <si>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</si>
  <si>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</si>
  <si>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</si>
  <si>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</si>
  <si>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</si>
  <si>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</si>
  <si>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</si>
  <si>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</si>
  <si>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</si>
  <si>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</si>
  <si>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</si>
  <si>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</si>
  <si>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</si>
  <si>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</si>
  <si>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</si>
  <si>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</si>
  <si>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</si>
  <si>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</si>
  <si>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</si>
  <si>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</si>
  <si>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</si>
  <si>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</si>
  <si>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</si>
  <si>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</si>
  <si>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</si>
  <si>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</si>
  <si>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</si>
  <si>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</si>
  <si>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</si>
  <si>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</si>
  <si>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</si>
  <si>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</si>
  <si>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</si>
  <si>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</si>
  <si>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</si>
  <si>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</si>
  <si>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</si>
  <si>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</si>
  <si>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</si>
  <si>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</si>
  <si>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</si>
  <si>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</si>
  <si>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</si>
  <si>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</si>
  <si>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</si>
  <si>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</si>
  <si>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</si>
  <si>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</si>
  <si>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</si>
  <si>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</si>
  <si>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</si>
  <si>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</si>
  <si>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</si>
  <si>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</si>
  <si>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</si>
  <si>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</si>
  <si>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</si>
  <si>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</si>
  <si>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</si>
  <si>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</si>
  <si>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</si>
  <si>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</si>
  <si>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</si>
  <si>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</si>
  <si>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</si>
  <si>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</si>
  <si>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</si>
  <si>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</si>
  <si>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</si>
  <si>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</si>
  <si>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</si>
  <si>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</si>
  <si>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</si>
  <si>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</si>
  <si>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</si>
  <si>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</si>
  <si>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</si>
  <si>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</si>
  <si>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</si>
  <si>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</si>
  <si>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</si>
  <si>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</si>
  <si>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</si>
  <si>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</si>
  <si>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</si>
  <si>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</si>
  <si>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</si>
  <si>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</si>
  <si>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</si>
  <si>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</si>
  <si>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</si>
  <si>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</si>
  <si>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</si>
  <si>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</si>
  <si>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</si>
  <si>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</si>
  <si>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</si>
  <si>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福岡県水巻町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</si>
  <si>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</si>
  <si>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</si>
  <si>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</si>
  <si>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</si>
  <si>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</si>
  <si>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</si>
  <si>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</si>
  <si>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</si>
  <si>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</si>
  <si>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</si>
  <si>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</si>
  <si>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</si>
  <si>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</si>
  <si>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</si>
  <si>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</si>
  <si>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</si>
  <si>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</si>
  <si>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</si>
  <si>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</si>
  <si>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</si>
  <si>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</si>
  <si>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</si>
  <si>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</si>
  <si>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</si>
  <si>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</si>
  <si>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</si>
  <si>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</si>
  <si>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</si>
  <si>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</si>
  <si>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</si>
  <si>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</si>
  <si>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</si>
  <si>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</si>
  <si>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</si>
  <si>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</si>
  <si>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</si>
  <si>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</si>
  <si>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</si>
  <si>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</si>
  <si>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</si>
  <si>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</si>
  <si>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</si>
  <si>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</si>
  <si>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</si>
  <si>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</si>
  <si>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</si>
  <si>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</si>
  <si>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</si>
  <si>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</si>
  <si>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</si>
  <si>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</si>
  <si>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</si>
  <si>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</si>
  <si>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</si>
  <si>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</si>
  <si>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</si>
  <si>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</si>
  <si>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</si>
  <si>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</si>
  <si>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</si>
  <si>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</si>
  <si>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</si>
  <si>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</si>
  <si>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</si>
  <si>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</si>
  <si>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</si>
  <si>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</si>
  <si>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</si>
  <si>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</si>
  <si>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</si>
  <si>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</si>
  <si>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</si>
  <si>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</si>
  <si>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</si>
  <si>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</si>
  <si>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</si>
  <si>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</si>
  <si>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</si>
  <si>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</si>
  <si>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</si>
  <si>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</si>
  <si>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</si>
  <si>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</si>
  <si>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</si>
  <si>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</si>
  <si>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</si>
  <si>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</si>
  <si>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</si>
  <si>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</si>
  <si>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</si>
  <si>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</si>
  <si>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</si>
  <si>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</si>
  <si>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</si>
  <si>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</si>
  <si>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</si>
  <si>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</si>
  <si>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</si>
  <si>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</si>
  <si>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</si>
  <si>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</si>
  <si>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</si>
  <si>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</si>
  <si>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</si>
  <si>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</si>
  <si>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</si>
  <si>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</si>
  <si>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</si>
  <si>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</si>
  <si>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</si>
  <si>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</si>
  <si>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</si>
  <si>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</si>
  <si>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</si>
  <si>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</si>
  <si>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</si>
  <si>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</si>
  <si>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</si>
  <si>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</si>
  <si>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</si>
  <si>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</si>
  <si>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</si>
  <si>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</si>
  <si>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</si>
  <si>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</si>
  <si>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</si>
  <si>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</si>
  <si>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</si>
  <si>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</si>
  <si>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</si>
  <si>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</si>
  <si>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</si>
  <si>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</si>
  <si>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</si>
  <si>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</si>
  <si>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</si>
  <si>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</si>
  <si>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</si>
  <si>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</si>
  <si>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</si>
  <si>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</si>
  <si>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</si>
  <si>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</si>
  <si>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</si>
  <si>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</si>
  <si>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</si>
  <si>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</si>
  <si>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</si>
  <si>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</si>
  <si>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</si>
  <si>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</si>
  <si>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</si>
  <si>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福岡県水巻町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</si>
  <si>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</si>
  <si>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</si>
  <si>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</si>
  <si>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</si>
  <si>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</si>
  <si>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</si>
  <si>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</si>
  <si>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</si>
  <si>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</si>
  <si>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</si>
  <si>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</si>
  <si>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</si>
  <si>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</si>
  <si>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</si>
  <si>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</si>
  <si>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</si>
  <si>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</si>
  <si>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</si>
  <si>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</si>
  <si>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</si>
  <si>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</si>
  <si>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</si>
  <si>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</si>
  <si>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</si>
  <si>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</si>
  <si>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</si>
  <si>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</si>
  <si>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</si>
  <si>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</si>
  <si>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</si>
  <si>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</si>
  <si>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</si>
  <si>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</si>
  <si>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</si>
  <si>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</si>
  <si>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</si>
  <si>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</si>
  <si>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</si>
  <si>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</si>
  <si>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</si>
  <si>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</si>
  <si>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</si>
  <si>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</si>
  <si>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</si>
  <si>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</si>
  <si>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</si>
  <si>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</si>
  <si>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</si>
  <si>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</si>
  <si>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</si>
  <si>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</si>
  <si>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</si>
  <si>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</si>
  <si>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</si>
  <si>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</si>
  <si>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</si>
  <si>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</si>
  <si>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</si>
  <si>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</si>
  <si>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</si>
  <si>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</si>
  <si>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</si>
  <si>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</si>
  <si>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</si>
  <si>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</si>
  <si>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</si>
  <si>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</si>
  <si>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</si>
  <si>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</si>
  <si>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</si>
  <si>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</si>
  <si>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</si>
  <si>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</si>
  <si>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</si>
  <si>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</si>
  <si>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</si>
  <si>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</si>
  <si>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</si>
  <si>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</si>
  <si>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</si>
  <si>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</si>
  <si>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</si>
  <si>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</si>
  <si>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</si>
  <si>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</si>
  <si>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</si>
  <si>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</si>
  <si>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</si>
  <si>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</si>
  <si>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</si>
  <si>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</si>
  <si>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</si>
  <si>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</si>
  <si>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</si>
  <si>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</si>
  <si>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</si>
  <si>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</si>
  <si>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</si>
  <si>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</si>
  <si>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</si>
  <si>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</si>
  <si>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</si>
  <si>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</si>
  <si>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</si>
  <si>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</si>
  <si>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</si>
  <si>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</si>
  <si>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</si>
  <si>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</si>
  <si>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</si>
  <si>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</si>
  <si>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</si>
  <si>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</si>
  <si>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</si>
  <si>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</si>
  <si>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</si>
  <si>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</si>
  <si>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</si>
  <si>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</si>
  <si>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</si>
  <si>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</si>
  <si>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</si>
  <si>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</si>
  <si>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</si>
  <si>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</si>
  <si>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</si>
  <si>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</si>
  <si>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</si>
  <si>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</si>
  <si>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</si>
  <si>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</si>
  <si>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</si>
  <si>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</si>
  <si>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</si>
  <si>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</si>
  <si>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</si>
  <si>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</si>
  <si>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</si>
  <si>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</si>
  <si>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</si>
  <si>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</si>
  <si>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</si>
  <si>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</si>
  <si>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</si>
  <si>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</si>
  <si>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</si>
  <si>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</si>
  <si>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</si>
  <si>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</si>
  <si>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</si>
  <si>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</si>
  <si>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</si>
  <si>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</si>
  <si>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</si>
  <si>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</si>
  <si>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</si>
  <si>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</si>
  <si>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</si>
  <si>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</si>
  <si>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</si>
  <si>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</si>
  <si>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</si>
  <si>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</si>
  <si>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</si>
  <si>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</si>
  <si>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</si>
  <si>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</si>
  <si>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</si>
  <si>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</si>
  <si>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</si>
  <si>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</si>
  <si>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</si>
  <si>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</si>
  <si>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</si>
  <si>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</si>
  <si>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</si>
  <si>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</si>
  <si>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</si>
  <si>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6.86</t>
  </si>
  <si>
    <t>▲ 6.22</t>
  </si>
  <si>
    <t>▲ 4.80</t>
  </si>
  <si>
    <t>▲ 5.02</t>
  </si>
  <si>
    <t>一般会計</t>
  </si>
  <si>
    <t>公共下水道事業会計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</si>
  <si>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</si>
  <si>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</si>
  <si>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</si>
  <si>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</si>
  <si>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</si>
  <si>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</si>
  <si>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</si>
  <si>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</si>
  <si>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</si>
  <si>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</si>
  <si>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 xml:space="preserve"> </t>
    <phoneticPr fontId="5"/>
  </si>
  <si>
    <t>堀川水利組合</t>
    <rPh sb="0" eb="2">
      <t>ホリカワ</t>
    </rPh>
    <rPh sb="2" eb="4">
      <t>スイリ</t>
    </rPh>
    <rPh sb="4" eb="6">
      <t>クミアイ</t>
    </rPh>
    <phoneticPr fontId="2"/>
  </si>
  <si>
    <t>-</t>
    <phoneticPr fontId="2"/>
  </si>
  <si>
    <t>福岡県市町村消防団員等公務災害補償組合</t>
    <rPh sb="0" eb="3">
      <t>フクオカケン</t>
    </rPh>
    <rPh sb="3" eb="6">
      <t>シチョウソン</t>
    </rPh>
    <rPh sb="6" eb="10">
      <t>ショウボウダンイン</t>
    </rPh>
    <rPh sb="10" eb="11">
      <t>トウ</t>
    </rPh>
    <rPh sb="11" eb="13">
      <t>コウム</t>
    </rPh>
    <rPh sb="13" eb="15">
      <t>サイガイ</t>
    </rPh>
    <rPh sb="15" eb="17">
      <t>ホショウ</t>
    </rPh>
    <rPh sb="17" eb="19">
      <t>クミアイ</t>
    </rPh>
    <phoneticPr fontId="2"/>
  </si>
  <si>
    <t>-</t>
    <phoneticPr fontId="2"/>
  </si>
  <si>
    <t>福岡県自治会館管理組合</t>
    <rPh sb="0" eb="3">
      <t>フクオカケン</t>
    </rPh>
    <rPh sb="3" eb="7">
      <t>ジチカイカン</t>
    </rPh>
    <rPh sb="7" eb="9">
      <t>カンリ</t>
    </rPh>
    <rPh sb="9" eb="11">
      <t>クミアイ</t>
    </rPh>
    <phoneticPr fontId="2"/>
  </si>
  <si>
    <t>-</t>
    <phoneticPr fontId="2"/>
  </si>
  <si>
    <t>-</t>
    <phoneticPr fontId="2"/>
  </si>
  <si>
    <t>遠賀・仲間地域広域行政事務組合</t>
    <rPh sb="0" eb="2">
      <t>オンガ</t>
    </rPh>
    <rPh sb="3" eb="5">
      <t>ナカマ</t>
    </rPh>
    <rPh sb="5" eb="7">
      <t>チイキ</t>
    </rPh>
    <rPh sb="7" eb="9">
      <t>コウイキ</t>
    </rPh>
    <rPh sb="9" eb="11">
      <t>ギョウセイ</t>
    </rPh>
    <rPh sb="11" eb="13">
      <t>ジム</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</si>
  <si>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</si>
  <si>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</si>
  <si>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</si>
  <si>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2">
      <t>フクオカ</t>
    </rPh>
    <rPh sb="2" eb="3">
      <t>ケン</t>
    </rPh>
    <rPh sb="3" eb="5">
      <t>カイゴ</t>
    </rPh>
    <rPh sb="5" eb="7">
      <t>ホケン</t>
    </rPh>
    <rPh sb="7" eb="9">
      <t>コウイキ</t>
    </rPh>
    <rPh sb="9" eb="11">
      <t>レンゴウ</t>
    </rPh>
    <rPh sb="12" eb="16">
      <t>イッパンカイケイ</t>
    </rPh>
    <phoneticPr fontId="2"/>
  </si>
  <si>
    <t>福岡県介護保険広域連合（介護保険事業特別会計）</t>
    <rPh sb="0" eb="2">
      <t>フクオカ</t>
    </rPh>
    <rPh sb="2" eb="3">
      <t>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</si>
  <si>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t>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</si>
  <si>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</si>
  <si>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</si>
  <si>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t>
    <phoneticPr fontId="2"/>
  </si>
  <si>
    <t>公共施設等整備基金</t>
    <phoneticPr fontId="2"/>
  </si>
  <si>
    <t>職員退職手当準備基金</t>
    <phoneticPr fontId="2"/>
  </si>
  <si>
    <t>ふるさと応援基金</t>
    <phoneticPr fontId="2"/>
  </si>
  <si>
    <t>快適環境づくり基金</t>
    <phoneticPr fontId="2"/>
  </si>
  <si>
    <t>小中学校給食事業基金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</si>
</sst>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B4AF-46F6-820E-4C5F67DDE9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28153</c:v>
                </c:pt>
                <c:pt idx="1">
                  <c:v>42263</c:v>
                </c:pt>
                <c:pt idx="2">
                  <c:v>41421</c:v>
                </c:pt>
                <c:pt idx="3">
                  <c:v>43875</c:v>
                </c:pt>
                <c:pt idx="4">
                  <c:v>39163</c:v>
                </c:pt>
              </c:numCache>
            </c:numRef>
          </c:val>
          <c:smooth val="0"/>
          <c:extLst>
            <c:ext xmlns:c16="http://schemas.microsoft.com/office/drawing/2014/chart" uri="{C3380CC4-5D6E-409C-BE32-E72D297353CC}">
              <c16:uniqueId val="{00000001-B4AF-46F6-820E-4C5F67DDE90D}"/>
            </c:ext>
          </c:extLst>
        </c:ser>
        <c:dLbls>
          <c:showLegendKey val="0"/>
          <c:showVal val="0"/>
          <c:showCatName val="0"/>
          <c:showSerName val="0"/>
          <c:showPercent val="0"/>
          <c:showBubbleSize val="0"/>
        </c:dLbls>
        <c:marker val="1"/>
        <c:smooth val="0"/>
        <c:axId val="628133672"/>
        <c:axId val="628123480"/>
      </c:lineChart>
      <c:catAx>
        <c:axId val="628133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123480"/>
        <c:crosses val="autoZero"/>
        <c:auto val="1"/>
        <c:lblAlgn val="ctr"/>
        <c:lblOffset val="100"/>
        <c:tickLblSkip val="1"/>
        <c:tickMarkSkip val="1"/>
        <c:noMultiLvlLbl val="0"/>
      </c:catAx>
      <c:valAx>
        <c:axId val="628123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133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6.82</c:v>
                </c:pt>
                <c:pt idx="1">
                  <c:v>5.77</c:v>
                </c:pt>
                <c:pt idx="2">
                  <c:v>6.62</c:v>
                </c:pt>
                <c:pt idx="3">
                  <c:v>9.76</c:v>
                </c:pt>
                <c:pt idx="4">
                  <c:v>9.7100000000000009</c:v>
                </c:pt>
              </c:numCache>
            </c:numRef>
          </c:val>
          <c:extLst>
            <c:ext xmlns:c16="http://schemas.microsoft.com/office/drawing/2014/chart" uri="{C3380CC4-5D6E-409C-BE32-E72D297353CC}">
              <c16:uniqueId val="{00000000-1462-48CB-B6D1-E7541A377C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40.93</c:v>
                </c:pt>
                <c:pt idx="1">
                  <c:v>39.1</c:v>
                </c:pt>
                <c:pt idx="2">
                  <c:v>34.72</c:v>
                </c:pt>
                <c:pt idx="3">
                  <c:v>35.76</c:v>
                </c:pt>
                <c:pt idx="4">
                  <c:v>36.54</c:v>
                </c:pt>
              </c:numCache>
            </c:numRef>
          </c:val>
          <c:extLst>
            <c:ext xmlns:c16="http://schemas.microsoft.com/office/drawing/2014/chart" uri="{C3380CC4-5D6E-409C-BE32-E72D297353CC}">
              <c16:uniqueId val="{00000001-1462-48CB-B6D1-E7541A377CBD}"/>
            </c:ext>
          </c:extLst>
        </c:ser>
        <c:dLbls>
          <c:showLegendKey val="0"/>
          <c:showVal val="0"/>
          <c:showCatName val="0"/>
          <c:showSerName val="0"/>
          <c:showPercent val="0"/>
          <c:showBubbleSize val="0"/>
        </c:dLbls>
        <c:gapWidth val="250"/>
        <c:overlap val="100"/>
        <c:axId val="628129360"/>
        <c:axId val="628125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-6.86</c:v>
                </c:pt>
                <c:pt idx="1">
                  <c:v>-6.22</c:v>
                </c:pt>
                <c:pt idx="2">
                  <c:v>-4.8</c:v>
                </c:pt>
                <c:pt idx="3">
                  <c:v>3.56</c:v>
                </c:pt>
                <c:pt idx="4">
                  <c:v>-5.0199999999999996</c:v>
                </c:pt>
              </c:numCache>
            </c:numRef>
          </c:val>
          <c:smooth val="0"/>
          <c:extLst>
            <c:ext xmlns:c16="http://schemas.microsoft.com/office/drawing/2014/chart" uri="{C3380CC4-5D6E-409C-BE32-E72D297353CC}">
              <c16:uniqueId val="{00000002-1462-48CB-B6D1-E7541A377CBD}"/>
            </c:ext>
          </c:extLst>
        </c:ser>
        <c:dLbls>
          <c:showLegendKey val="0"/>
          <c:showVal val="0"/>
          <c:showCatName val="0"/>
          <c:showSerName val="0"/>
          <c:showPercent val="0"/>
          <c:showBubbleSize val="0"/>
        </c:dLbls>
        <c:marker val="1"/>
        <c:smooth val="0"/>
        <c:axId val="628129360"/>
        <c:axId val="628125048"/>
      </c:lineChart>
      <c:catAx>
        <c:axId val="62812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8125048"/>
        <c:crosses val="autoZero"/>
        <c:auto val="1"/>
        <c:lblAlgn val="ctr"/>
        <c:lblOffset val="100"/>
        <c:tickLblSkip val="1"/>
        <c:tickMarkSkip val="1"/>
        <c:noMultiLvlLbl val="0"/>
      </c:catAx>
      <c:valAx>
        <c:axId val="62812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2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A6-4B8A-BB91-9BAE7BF3C0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A6-4B8A-BB91-9BAE7BF3C0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A6-4B8A-BB91-9BAE7BF3C0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A6-4B8A-BB91-9BAE7BF3C0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5A6-4B8A-BB91-9BAE7BF3C0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A6-4B8A-BB91-9BAE7BF3C0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0.21</c:v>
                </c:pt>
                <c:pt idx="4">
                  <c:v>#N/A</c:v>
                </c:pt>
                <c:pt idx="5">
                  <c:v>0.25</c:v>
                </c:pt>
                <c:pt idx="6">
                  <c:v>#N/A</c:v>
                </c:pt>
                <c:pt idx="7">
                  <c:v>0.28000000000000003</c:v>
                </c:pt>
                <c:pt idx="8">
                  <c:v>#N/A</c:v>
                </c:pt>
                <c:pt idx="9">
                  <c:v>0.32</c:v>
                </c:pt>
              </c:numCache>
            </c:numRef>
          </c:val>
          <c:extLst>
            <c:ext xmlns:c16="http://schemas.microsoft.com/office/drawing/2014/chart" uri="{C3380CC4-5D6E-409C-BE32-E72D297353CC}">
              <c16:uniqueId val="{00000006-A5A6-4B8A-BB91-9BAE7BF3C0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0.54</c:v>
                </c:pt>
                <c:pt idx="2">
                  <c:v>#N/A</c:v>
                </c:pt>
                <c:pt idx="3">
                  <c:v>1.34</c:v>
                </c:pt>
                <c:pt idx="4">
                  <c:v>#N/A</c:v>
                </c:pt>
                <c:pt idx="5">
                  <c:v>0.79</c:v>
                </c:pt>
                <c:pt idx="6">
                  <c:v>#N/A</c:v>
                </c:pt>
                <c:pt idx="7">
                  <c:v>1.29</c:v>
                </c:pt>
                <c:pt idx="8">
                  <c:v>#N/A</c:v>
                </c:pt>
                <c:pt idx="9">
                  <c:v>0.85</c:v>
                </c:pt>
              </c:numCache>
            </c:numRef>
          </c:val>
          <c:extLst>
            <c:ext xmlns:c16="http://schemas.microsoft.com/office/drawing/2014/chart" uri="{C3380CC4-5D6E-409C-BE32-E72D297353CC}">
              <c16:uniqueId val="{00000007-A5A6-4B8A-BB91-9BAE7BF3C0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3.19</c:v>
                </c:pt>
                <c:pt idx="2">
                  <c:v>#N/A</c:v>
                </c:pt>
                <c:pt idx="3">
                  <c:v>4.43</c:v>
                </c:pt>
                <c:pt idx="4">
                  <c:v>#N/A</c:v>
                </c:pt>
                <c:pt idx="5">
                  <c:v>5.05</c:v>
                </c:pt>
                <c:pt idx="6">
                  <c:v>#N/A</c:v>
                </c:pt>
                <c:pt idx="7">
                  <c:v>4.99</c:v>
                </c:pt>
                <c:pt idx="8">
                  <c:v>#N/A</c:v>
                </c:pt>
                <c:pt idx="9">
                  <c:v>5.42</c:v>
                </c:pt>
              </c:numCache>
            </c:numRef>
          </c:val>
          <c:extLst>
            <c:ext xmlns:c16="http://schemas.microsoft.com/office/drawing/2014/chart" uri="{C3380CC4-5D6E-409C-BE32-E72D297353CC}">
              <c16:uniqueId val="{00000008-A5A6-4B8A-BB91-9BAE7BF3C0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6.81</c:v>
                </c:pt>
                <c:pt idx="2">
                  <c:v>#N/A</c:v>
                </c:pt>
                <c:pt idx="3">
                  <c:v>5.76</c:v>
                </c:pt>
                <c:pt idx="4">
                  <c:v>#N/A</c:v>
                </c:pt>
                <c:pt idx="5">
                  <c:v>6.61</c:v>
                </c:pt>
                <c:pt idx="6">
                  <c:v>#N/A</c:v>
                </c:pt>
                <c:pt idx="7">
                  <c:v>9.76</c:v>
                </c:pt>
                <c:pt idx="8">
                  <c:v>#N/A</c:v>
                </c:pt>
                <c:pt idx="9">
                  <c:v>9.7100000000000009</c:v>
                </c:pt>
              </c:numCache>
            </c:numRef>
          </c:val>
          <c:extLst>
            <c:ext xmlns:c16="http://schemas.microsoft.com/office/drawing/2014/chart" uri="{C3380CC4-5D6E-409C-BE32-E72D297353CC}">
              <c16:uniqueId val="{00000009-A5A6-4B8A-BB91-9BAE7BF3C0DC}"/>
            </c:ext>
          </c:extLst>
        </c:ser>
        <c:dLbls>
          <c:showLegendKey val="0"/>
          <c:showVal val="0"/>
          <c:showCatName val="0"/>
          <c:showSerName val="0"/>
          <c:showPercent val="0"/>
          <c:showBubbleSize val="0"/>
        </c:dLbls>
        <c:gapWidth val="150"/>
        <c:overlap val="100"/>
        <c:axId val="628130536"/>
        <c:axId val="628128968"/>
      </c:barChart>
      <c:catAx>
        <c:axId val="62813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128968"/>
        <c:crosses val="autoZero"/>
        <c:auto val="1"/>
        <c:lblAlgn val="ctr"/>
        <c:lblOffset val="100"/>
        <c:tickLblSkip val="1"/>
        <c:tickMarkSkip val="1"/>
        <c:noMultiLvlLbl val="0"/>
      </c:catAx>
      <c:valAx>
        <c:axId val="628128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30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730</c:v>
                </c:pt>
                <c:pt idx="5">
                  <c:v>706</c:v>
                </c:pt>
                <c:pt idx="8">
                  <c:v>731</c:v>
                </c:pt>
                <c:pt idx="11">
                  <c:v>720</c:v>
                </c:pt>
                <c:pt idx="14">
                  <c:v>712</c:v>
                </c:pt>
              </c:numCache>
            </c:numRef>
          </c:val>
          <c:extLst>
            <c:ext xmlns:c16="http://schemas.microsoft.com/office/drawing/2014/chart" uri="{C3380CC4-5D6E-409C-BE32-E72D297353CC}">
              <c16:uniqueId val="{00000000-511B-439D-94B2-3B4A27792C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1B-439D-94B2-3B4A27792C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1B-439D-94B2-3B4A27792C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114</c:v>
                </c:pt>
                <c:pt idx="3">
                  <c:v>93</c:v>
                </c:pt>
                <c:pt idx="6">
                  <c:v>93</c:v>
                </c:pt>
                <c:pt idx="9">
                  <c:v>78</c:v>
                </c:pt>
                <c:pt idx="12">
                  <c:v>50</c:v>
                </c:pt>
              </c:numCache>
            </c:numRef>
          </c:val>
          <c:extLst>
            <c:ext xmlns:c16="http://schemas.microsoft.com/office/drawing/2014/chart" uri="{C3380CC4-5D6E-409C-BE32-E72D297353CC}">
              <c16:uniqueId val="{00000003-511B-439D-94B2-3B4A27792C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257</c:v>
                </c:pt>
                <c:pt idx="3">
                  <c:v>272</c:v>
                </c:pt>
                <c:pt idx="6">
                  <c:v>216</c:v>
                </c:pt>
                <c:pt idx="9">
                  <c:v>213</c:v>
                </c:pt>
                <c:pt idx="12">
                  <c:v>209</c:v>
                </c:pt>
              </c:numCache>
            </c:numRef>
          </c:val>
          <c:extLst>
            <c:ext xmlns:c16="http://schemas.microsoft.com/office/drawing/2014/chart" uri="{C3380CC4-5D6E-409C-BE32-E72D297353CC}">
              <c16:uniqueId val="{00000004-511B-439D-94B2-3B4A27792C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1B-439D-94B2-3B4A27792C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1B-439D-94B2-3B4A27792C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645</c:v>
                </c:pt>
                <c:pt idx="6">
                  <c:v>672</c:v>
                </c:pt>
                <c:pt idx="9">
                  <c:v>702</c:v>
                </c:pt>
                <c:pt idx="12">
                  <c:v>745</c:v>
                </c:pt>
              </c:numCache>
            </c:numRef>
          </c:val>
          <c:extLst>
            <c:ext xmlns:c16="http://schemas.microsoft.com/office/drawing/2014/chart" uri="{C3380CC4-5D6E-409C-BE32-E72D297353CC}">
              <c16:uniqueId val="{00000007-511B-439D-94B2-3B4A27792C1E}"/>
            </c:ext>
          </c:extLst>
        </c:ser>
        <c:dLbls>
          <c:showLegendKey val="0"/>
          <c:showVal val="0"/>
          <c:showCatName val="0"/>
          <c:showSerName val="0"/>
          <c:showPercent val="0"/>
          <c:showBubbleSize val="0"/>
        </c:dLbls>
        <c:gapWidth val="100"/>
        <c:overlap val="100"/>
        <c:axId val="628122304"/>
        <c:axId val="628122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c:v>
                </c:pt>
                <c:pt idx="2">
                  <c:v>#N/A</c:v>
                </c:pt>
                <c:pt idx="3">
                  <c:v>#N/A</c:v>
                </c:pt>
                <c:pt idx="4">
                  <c:v>304</c:v>
                </c:pt>
                <c:pt idx="5">
                  <c:v>#N/A</c:v>
                </c:pt>
                <c:pt idx="6">
                  <c:v>#N/A</c:v>
                </c:pt>
                <c:pt idx="7">
                  <c:v>250</c:v>
                </c:pt>
                <c:pt idx="8">
                  <c:v>#N/A</c:v>
                </c:pt>
                <c:pt idx="9">
                  <c:v>#N/A</c:v>
                </c:pt>
                <c:pt idx="10">
                  <c:v>273</c:v>
                </c:pt>
                <c:pt idx="11">
                  <c:v>#N/A</c:v>
                </c:pt>
                <c:pt idx="12">
                  <c:v>#N/A</c:v>
                </c:pt>
                <c:pt idx="13">
                  <c:v>292</c:v>
                </c:pt>
                <c:pt idx="14">
                  <c:v>#N/A</c:v>
                </c:pt>
              </c:numCache>
            </c:numRef>
          </c:val>
          <c:smooth val="0"/>
          <c:extLst>
            <c:ext xmlns:c16="http://schemas.microsoft.com/office/drawing/2014/chart" uri="{C3380CC4-5D6E-409C-BE32-E72D297353CC}">
              <c16:uniqueId val="{00000008-511B-439D-94B2-3B4A27792C1E}"/>
            </c:ext>
          </c:extLst>
        </c:ser>
        <c:dLbls>
          <c:showLegendKey val="0"/>
          <c:showVal val="0"/>
          <c:showCatName val="0"/>
          <c:showSerName val="0"/>
          <c:showPercent val="0"/>
          <c:showBubbleSize val="0"/>
        </c:dLbls>
        <c:marker val="1"/>
        <c:smooth val="0"/>
        <c:axId val="628122304"/>
        <c:axId val="628122696"/>
      </c:lineChart>
      <c:catAx>
        <c:axId val="6281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122696"/>
        <c:crosses val="autoZero"/>
        <c:auto val="1"/>
        <c:lblAlgn val="ctr"/>
        <c:lblOffset val="100"/>
        <c:tickLblSkip val="1"/>
        <c:tickMarkSkip val="1"/>
        <c:noMultiLvlLbl val="0"/>
      </c:catAx>
      <c:valAx>
        <c:axId val="62812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8793</c:v>
                </c:pt>
                <c:pt idx="5">
                  <c:v>8984</c:v>
                </c:pt>
                <c:pt idx="8">
                  <c:v>8986</c:v>
                </c:pt>
                <c:pt idx="11">
                  <c:v>8939</c:v>
                </c:pt>
                <c:pt idx="14">
                  <c:v>8618</c:v>
                </c:pt>
              </c:numCache>
            </c:numRef>
          </c:val>
          <c:extLst>
            <c:ext xmlns:c16="http://schemas.microsoft.com/office/drawing/2014/chart" uri="{C3380CC4-5D6E-409C-BE32-E72D297353CC}">
              <c16:uniqueId val="{00000000-8270-4A40-B997-BB6F7F3BE9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356</c:v>
                </c:pt>
                <c:pt idx="5">
                  <c:v>305</c:v>
                </c:pt>
                <c:pt idx="8">
                  <c:v>360</c:v>
                </c:pt>
                <c:pt idx="11">
                  <c:v>357</c:v>
                </c:pt>
                <c:pt idx="14">
                  <c:v>408</c:v>
                </c:pt>
              </c:numCache>
            </c:numRef>
          </c:val>
          <c:extLst>
            <c:ext xmlns:c16="http://schemas.microsoft.com/office/drawing/2014/chart" uri="{C3380CC4-5D6E-409C-BE32-E72D297353CC}">
              <c16:uniqueId val="{00000001-8270-4A40-B997-BB6F7F3BE9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4288</c:v>
                </c:pt>
                <c:pt idx="5">
                  <c:v>4158</c:v>
                </c:pt>
                <c:pt idx="8">
                  <c:v>4123</c:v>
                </c:pt>
                <c:pt idx="11">
                  <c:v>4788</c:v>
                </c:pt>
                <c:pt idx="14">
                  <c:v>5009</c:v>
                </c:pt>
              </c:numCache>
            </c:numRef>
          </c:val>
          <c:extLst>
            <c:ext xmlns:c16="http://schemas.microsoft.com/office/drawing/2014/chart" uri="{C3380CC4-5D6E-409C-BE32-E72D297353CC}">
              <c16:uniqueId val="{00000002-8270-4A40-B997-BB6F7F3BE9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70-4A40-B997-BB6F7F3BE9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70-4A40-B997-BB6F7F3BE9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70-4A40-B997-BB6F7F3BE9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1171</c:v>
                </c:pt>
                <c:pt idx="3">
                  <c:v>1187</c:v>
                </c:pt>
                <c:pt idx="6">
                  <c:v>1227</c:v>
                </c:pt>
                <c:pt idx="9">
                  <c:v>1275</c:v>
                </c:pt>
                <c:pt idx="12">
                  <c:v>1296</c:v>
                </c:pt>
              </c:numCache>
            </c:numRef>
          </c:val>
          <c:extLst>
            <c:ext xmlns:c16="http://schemas.microsoft.com/office/drawing/2014/chart" uri="{C3380CC4-5D6E-409C-BE32-E72D297353CC}">
              <c16:uniqueId val="{00000006-8270-4A40-B997-BB6F7F3BE9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554</c:v>
                </c:pt>
                <c:pt idx="3">
                  <c:v>481</c:v>
                </c:pt>
                <c:pt idx="6">
                  <c:v>440</c:v>
                </c:pt>
                <c:pt idx="9">
                  <c:v>392</c:v>
                </c:pt>
                <c:pt idx="12">
                  <c:v>362</c:v>
                </c:pt>
              </c:numCache>
            </c:numRef>
          </c:val>
          <c:extLst>
            <c:ext xmlns:c16="http://schemas.microsoft.com/office/drawing/2014/chart" uri="{C3380CC4-5D6E-409C-BE32-E72D297353CC}">
              <c16:uniqueId val="{00000007-8270-4A40-B997-BB6F7F3BE9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4840</c:v>
                </c:pt>
                <c:pt idx="3">
                  <c:v>6794</c:v>
                </c:pt>
                <c:pt idx="6">
                  <c:v>6271</c:v>
                </c:pt>
                <c:pt idx="9">
                  <c:v>5780</c:v>
                </c:pt>
                <c:pt idx="12">
                  <c:v>5384</c:v>
                </c:pt>
              </c:numCache>
            </c:numRef>
          </c:val>
          <c:extLst>
            <c:ext xmlns:c16="http://schemas.microsoft.com/office/drawing/2014/chart" uri="{C3380CC4-5D6E-409C-BE32-E72D297353CC}">
              <c16:uniqueId val="{00000008-8270-4A40-B997-BB6F7F3BE9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270-4A40-B997-BB6F7F3BE9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7419</c:v>
                </c:pt>
                <c:pt idx="3">
                  <c:v>7573</c:v>
                </c:pt>
                <c:pt idx="6">
                  <c:v>7793</c:v>
                </c:pt>
                <c:pt idx="9">
                  <c:v>7842</c:v>
                </c:pt>
                <c:pt idx="12">
                  <c:v>7718</c:v>
                </c:pt>
              </c:numCache>
            </c:numRef>
          </c:val>
          <c:extLst>
            <c:ext xmlns:c16="http://schemas.microsoft.com/office/drawing/2014/chart" uri="{C3380CC4-5D6E-409C-BE32-E72D297353CC}">
              <c16:uniqueId val="{0000000A-8270-4A40-B997-BB6F7F3BE910}"/>
            </c:ext>
          </c:extLst>
        </c:ser>
        <c:dLbls>
          <c:showLegendKey val="0"/>
          <c:showVal val="0"/>
          <c:showCatName val="0"/>
          <c:showSerName val="0"/>
          <c:showPercent val="0"/>
          <c:showBubbleSize val="0"/>
        </c:dLbls>
        <c:gapWidth val="100"/>
        <c:overlap val="100"/>
        <c:axId val="628127008"/>
        <c:axId val="62812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548</c:v>
                </c:pt>
                <c:pt idx="2">
                  <c:v>#N/A</c:v>
                </c:pt>
                <c:pt idx="3">
                  <c:v>#N/A</c:v>
                </c:pt>
                <c:pt idx="4">
                  <c:v>2589</c:v>
                </c:pt>
                <c:pt idx="5">
                  <c:v>#N/A</c:v>
                </c:pt>
                <c:pt idx="6">
                  <c:v>#N/A</c:v>
                </c:pt>
                <c:pt idx="7">
                  <c:v>2261</c:v>
                </c:pt>
                <c:pt idx="8">
                  <c:v>#N/A</c:v>
                </c:pt>
                <c:pt idx="9">
                  <c:v>#N/A</c:v>
                </c:pt>
                <c:pt idx="10">
                  <c:v>1205</c:v>
                </c:pt>
                <c:pt idx="11">
                  <c:v>#N/A</c:v>
                </c:pt>
                <c:pt idx="12">
                  <c:v>#N/A</c:v>
                </c:pt>
                <c:pt idx="13">
                  <c:v>724</c:v>
                </c:pt>
                <c:pt idx="14">
                  <c:v>#N/A</c:v>
                </c:pt>
              </c:numCache>
            </c:numRef>
          </c:val>
          <c:smooth val="0"/>
          <c:extLst>
            <c:ext xmlns:c16="http://schemas.microsoft.com/office/drawing/2014/chart" uri="{C3380CC4-5D6E-409C-BE32-E72D297353CC}">
              <c16:uniqueId val="{0000000B-8270-4A40-B997-BB6F7F3BE910}"/>
            </c:ext>
          </c:extLst>
        </c:ser>
        <c:dLbls>
          <c:showLegendKey val="0"/>
          <c:showVal val="0"/>
          <c:showCatName val="0"/>
          <c:showSerName val="0"/>
          <c:showPercent val="0"/>
          <c:showBubbleSize val="0"/>
        </c:dLbls>
        <c:marker val="1"/>
        <c:smooth val="0"/>
        <c:axId val="628127008"/>
        <c:axId val="628126224"/>
      </c:lineChart>
      <c:catAx>
        <c:axId val="6281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8126224"/>
        <c:crosses val="autoZero"/>
        <c:auto val="1"/>
        <c:lblAlgn val="ctr"/>
        <c:lblOffset val="100"/>
        <c:tickLblSkip val="1"/>
        <c:tickMarkSkip val="1"/>
        <c:noMultiLvlLbl val="0"/>
      </c:catAx>
      <c:valAx>
        <c:axId val="62812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2067</c:v>
                </c:pt>
                <c:pt idx="1">
                  <c:v>2268</c:v>
                </c:pt>
                <c:pt idx="2">
                  <c:v>2278</c:v>
                </c:pt>
              </c:numCache>
            </c:numRef>
          </c:val>
          <c:extLst>
            <c:ext xmlns:c16="http://schemas.microsoft.com/office/drawing/2014/chart" uri="{C3380CC4-5D6E-409C-BE32-E72D297353CC}">
              <c16:uniqueId val="{00000000-03E4-4D42-AACD-68D372A22D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513</c:v>
                </c:pt>
                <c:pt idx="1">
                  <c:v>513</c:v>
                </c:pt>
                <c:pt idx="2">
                  <c:v>634</c:v>
                </c:pt>
              </c:numCache>
            </c:numRef>
          </c:val>
          <c:extLst>
            <c:ext xmlns:c16="http://schemas.microsoft.com/office/drawing/2014/chart" uri="{C3380CC4-5D6E-409C-BE32-E72D297353CC}">
              <c16:uniqueId val="{00000001-03E4-4D42-AACD-68D372A22D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1413</c:v>
                </c:pt>
                <c:pt idx="1">
                  <c:v>1878</c:v>
                </c:pt>
                <c:pt idx="2">
                  <c:v>1967</c:v>
                </c:pt>
              </c:numCache>
            </c:numRef>
          </c:val>
          <c:extLst>
            <c:ext xmlns:c16="http://schemas.microsoft.com/office/drawing/2014/chart" uri="{C3380CC4-5D6E-409C-BE32-E72D297353CC}">
              <c16:uniqueId val="{00000002-03E4-4D42-AACD-68D372A22D40}"/>
            </c:ext>
          </c:extLst>
        </c:ser>
        <c:dLbls>
          <c:showLegendKey val="0"/>
          <c:showVal val="0"/>
          <c:showCatName val="0"/>
          <c:showSerName val="0"/>
          <c:showPercent val="0"/>
          <c:showBubbleSize val="0"/>
        </c:dLbls>
        <c:gapWidth val="120"/>
        <c:overlap val="100"/>
        <c:axId val="628128576"/>
        <c:axId val="628136416"/>
      </c:barChart>
      <c:catAx>
        <c:axId val="6281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8136416"/>
        <c:crosses val="autoZero"/>
        <c:auto val="1"/>
        <c:lblAlgn val="ctr"/>
        <c:lblOffset val="100"/>
        <c:tickLblSkip val="1"/>
        <c:tickMarkSkip val="1"/>
        <c:noMultiLvlLbl val="0"/>
      </c:catAx>
      <c:valAx>
        <c:axId val="628136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812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令和元年度以降に元利償還金が増加したのは償還方式の見直しによるところが大きく、駅前再開発事業や県街路事業負担金の借り入れの返済も始まった。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また、公共施設の老朽化対策、省エネ対策事業により借入総額が増加しているため、返済が増加している</a:t>
          </a:r>
          <a:r>
            <a:rPr kumimoji="1" lang="ja-JP" altLang="ja-JP" sz="1100">
              <a:solidFill>
                <a:srgbClr val="FF0000"/>
              </a:solidFill>
              <a:effectLst/>
              <a:latin typeface="+mn-lt"/>
              <a:ea typeface="+mn-ea"/>
              <a:cs typeface="+mn-cs"/>
            </a:rPr>
            <a:t>。</a:t>
          </a:r>
          <a:endParaRPr lang="ja-JP" altLang="ja-JP" sz="1400">
            <a:solidFill>
              <a:srgbClr val="FF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満期一括償還による借入なし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将来負担額のうち、一般会計等に係る地方債の現在高は、</a:t>
          </a:r>
          <a:r>
            <a:rPr kumimoji="1" lang="ja-JP" altLang="en-US" sz="1100">
              <a:solidFill>
                <a:sysClr val="windowText" lastClr="000000"/>
              </a:solidFill>
              <a:effectLst/>
              <a:latin typeface="+mn-lt"/>
              <a:ea typeface="+mn-ea"/>
              <a:cs typeface="+mn-cs"/>
            </a:rPr>
            <a:t>前年度から減っているものの、</a:t>
          </a:r>
          <a:r>
            <a:rPr kumimoji="1" lang="ja-JP" altLang="ja-JP" sz="1100">
              <a:solidFill>
                <a:sysClr val="windowText" lastClr="000000"/>
              </a:solidFill>
              <a:effectLst/>
              <a:latin typeface="+mn-lt"/>
              <a:ea typeface="+mn-ea"/>
              <a:cs typeface="+mn-cs"/>
            </a:rPr>
            <a:t>建物の長寿命化のための改修工事</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駅前再開発事業や県街路事業負担金など大規模事業を実施していることから</a:t>
          </a:r>
          <a:r>
            <a:rPr kumimoji="1" lang="ja-JP" altLang="en-US" sz="1100">
              <a:solidFill>
                <a:sysClr val="windowText" lastClr="000000"/>
              </a:solidFill>
              <a:effectLst/>
              <a:latin typeface="+mn-lt"/>
              <a:ea typeface="+mn-ea"/>
              <a:cs typeface="+mn-cs"/>
            </a:rPr>
            <a:t>今後は増加する見込みである。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公営企業債等繰入見込額は、</a:t>
          </a:r>
          <a:r>
            <a:rPr kumimoji="1" lang="ja-JP" altLang="en-US" sz="1100">
              <a:solidFill>
                <a:sysClr val="windowText" lastClr="000000"/>
              </a:solidFill>
              <a:effectLst/>
              <a:latin typeface="+mn-lt"/>
              <a:ea typeface="+mn-ea"/>
              <a:cs typeface="+mn-cs"/>
            </a:rPr>
            <a:t>前年度から減少したが、</a:t>
          </a:r>
          <a:r>
            <a:rPr kumimoji="1" lang="ja-JP" altLang="ja-JP" sz="1100">
              <a:solidFill>
                <a:sysClr val="windowText" lastClr="000000"/>
              </a:solidFill>
              <a:effectLst/>
              <a:latin typeface="+mn-lt"/>
              <a:ea typeface="+mn-ea"/>
              <a:cs typeface="+mn-cs"/>
            </a:rPr>
            <a:t>公共下水道事業会計</a:t>
          </a:r>
          <a:r>
            <a:rPr kumimoji="1" lang="ja-JP" altLang="en-US" sz="1100">
              <a:solidFill>
                <a:sysClr val="windowText" lastClr="000000"/>
              </a:solidFill>
              <a:effectLst/>
              <a:latin typeface="+mn-lt"/>
              <a:ea typeface="+mn-ea"/>
              <a:cs typeface="+mn-cs"/>
            </a:rPr>
            <a:t>は依然として</a:t>
          </a:r>
          <a:r>
            <a:rPr kumimoji="1" lang="ja-JP" altLang="ja-JP" sz="1100">
              <a:solidFill>
                <a:sysClr val="windowText" lastClr="000000"/>
              </a:solidFill>
              <a:effectLst/>
              <a:latin typeface="+mn-lt"/>
              <a:ea typeface="+mn-ea"/>
              <a:cs typeface="+mn-cs"/>
            </a:rPr>
            <a:t>赤字決算</a:t>
          </a:r>
          <a:r>
            <a:rPr kumimoji="1" lang="ja-JP" altLang="en-US" sz="1100">
              <a:solidFill>
                <a:sysClr val="windowText" lastClr="000000"/>
              </a:solidFill>
              <a:effectLst/>
              <a:latin typeface="+mn-lt"/>
              <a:ea typeface="+mn-ea"/>
              <a:cs typeface="+mn-cs"/>
            </a:rPr>
            <a:t>であり、今後ストックマネジメント計画に基づき、老朽更新も実施していくため</a:t>
          </a:r>
          <a:r>
            <a:rPr kumimoji="1" lang="ja-JP" altLang="ja-JP" sz="1100">
              <a:solidFill>
                <a:sysClr val="windowText" lastClr="000000"/>
              </a:solidFill>
              <a:effectLst/>
              <a:latin typeface="+mn-lt"/>
              <a:ea typeface="+mn-ea"/>
              <a:cs typeface="+mn-cs"/>
            </a:rPr>
            <a:t>、一般会計で負担すべき額</a:t>
          </a:r>
          <a:r>
            <a:rPr kumimoji="1" lang="ja-JP" altLang="en-US" sz="1100">
              <a:solidFill>
                <a:sysClr val="windowText" lastClr="000000"/>
              </a:solidFill>
              <a:effectLst/>
              <a:latin typeface="+mn-lt"/>
              <a:ea typeface="+mn-ea"/>
              <a:cs typeface="+mn-cs"/>
            </a:rPr>
            <a:t>は増加する見込みである。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充当可能財源等のうち、充当可能基金の退職手当基金は退職手当負担見込額に対し積立額が不足しているので、今後積み増しをしていかなければならない。</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主なものとして、減債基金に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百万円、職員退職手当準備基金に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百万円積み立てを行い、基金全体で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各基金の取崩・積立基準を明確にし、基金が年度間の住民負担額の財源調整となるように努める。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●職員退職手当準備基金：職員退職手当				●公共施設等整備基金：公共施設等の整備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●ふるさと応援基金：町の歴史と文化を伝承する事業ほか７項目		●小中学校給食事業基金：小中学校給食事業の健全な管理運営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●森林環境譲与税基金：森林整備及びその促進				●消防施設整備基金：消防施設の整備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●片山排水ポンプ管理基金：片山排水ポンプ施設の維持管理費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●ふるさと・水と土保全基金：農業施設の機能を適正に発揮させるための集落共同活動の強化に対する支援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●快適環境づくり基金：快適な環境づくりに自主的、先駆的に取り組む個人及び団体等を支援又は奨励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●ふるさと応援基金：寄付額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百万円を積立、それにかかる委託料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百万円取崩し、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百万円事業充当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●職員退職手当準備基金：余剰財源を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●公共施設等整備基金：余剰財源を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●小中学校給食事業基金：特定防衛施設周辺整備調整交付金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百万円積立、給食事業の管理運営費として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百万円取崩し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百万円を事業充当</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●職員退職手当準備基金：職員退職手当見込額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百万円に対し積立額が大幅に不足することから優先的に積み立てる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●減債基金：投資的事業にかかる償還額に基準を設け、積立て・取崩しを行う。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●公共施設等整備基金：投資的一般財源に基準を設け、積立て・取崩しを行う。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●ふるさと応援基金：次年度に当年度の寄附見込額からそれにかかる委託料を差し引いた額を財源充当するために取り崩す</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令和３年度歳計剰余金の処分として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百万円を積立。また、財源不足を補うため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基金からの取り崩したため、差額の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百万円増となった。</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財政調整基金は、適正が標準財政規模の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％といわれている。今後も、税収等の財源不足を補うため減少見込みではあるが、不測の事態に備えるため、標準財政規模の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を下回らないように維持していく。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財政シュミレーションにより、起債償還が増えていく予定となっており、その財源として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百万円積み立てを行ったため。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利息積立分は考慮していない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住民一人当たり償還額が他の年度に比して多額となる年度において、町債の償還の財源に充てる。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旧産炭地域で公営住宅が多いことから、所得水準が他の類似団体と比べて低く、また町内に主要産業がないことから財政基盤が弱い。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近年は財政力指数が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0.50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安定的な税収確保に努め、また歳出面における経費削減に一層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前年度と比較すると、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悪化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退職者の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により退職手当が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たこと、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また、障がい者支援や子育て支援の扶助費増加が</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114300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9017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65</xdr:row>
      <xdr:rowOff>114046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90174"/>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66</xdr:row>
      <xdr:rowOff>14986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582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14986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2934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類似団体と比較して人件費・物件費が低い要因として、ごみ・し尿処理事業や消防事業などを遠賀郡・中間市で構成する一部事務組合である遠賀・中間地域広域行政事務組合で行っていることがあげられる。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ただし、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156769</xdr:rowOff>
    </xdr:from>
    <xdr:to>
      <xdr:col>23</xdr:col>
      <xdr:colOff>133350</xdr:colOff>
      <xdr:row>81</xdr:row>
      <xdr:rowOff>160689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44219"/>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121177</xdr:rowOff>
    </xdr:from>
    <xdr:to>
      <xdr:col>19</xdr:col>
      <xdr:colOff>133350</xdr:colOff>
      <xdr:row>81</xdr:row>
      <xdr:rowOff>160689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08627"/>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90122</xdr:rowOff>
    </xdr:from>
    <xdr:to>
      <xdr:col>15</xdr:col>
      <xdr:colOff>82550</xdr:colOff>
      <xdr:row>81</xdr:row>
      <xdr:rowOff>121177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77572"/>
          <a:ext cx="889000" cy="3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84632</xdr:rowOff>
    </xdr:from>
    <xdr:to>
      <xdr:col>11</xdr:col>
      <xdr:colOff>31750</xdr:colOff>
      <xdr:row>81</xdr:row>
      <xdr:rowOff>90122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72082"/>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105969</xdr:rowOff>
    </xdr:from>
    <xdr:to>
      <xdr:col>23</xdr:col>
      <xdr:colOff>184150</xdr:colOff>
      <xdr:row>82</xdr:row>
      <xdr:rowOff>36119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27246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1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109889</xdr:rowOff>
    </xdr:from>
    <xdr:to>
      <xdr:col>19</xdr:col>
      <xdr:colOff>184150</xdr:colOff>
      <xdr:row>82</xdr:row>
      <xdr:rowOff>40039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50216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70377</xdr:rowOff>
    </xdr:from>
    <xdr:to>
      <xdr:col>15</xdr:col>
      <xdr:colOff>133350</xdr:colOff>
      <xdr:row>82</xdr:row>
      <xdr:rowOff>527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2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39322</xdr:rowOff>
    </xdr:from>
    <xdr:to>
      <xdr:col>11</xdr:col>
      <xdr:colOff>82550</xdr:colOff>
      <xdr:row>81</xdr:row>
      <xdr:rowOff>140922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151099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33832</xdr:rowOff>
    </xdr:from>
    <xdr:to>
      <xdr:col>7</xdr:col>
      <xdr:colOff>31750</xdr:colOff>
      <xdr:row>81</xdr:row>
      <xdr:rowOff>135432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145609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以前は、ラスパイレス指数で類似団体平均を上回っていたが、年齢に基づく昇格の抑制や国に準じた適正な給与体系の維持、任期付職員等を導入した結果、全国平均を下回った。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今後、給与構造の検討や職員構成の変動を注視しながら、引き続き適正な給与体系を維持</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56445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2240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28522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56445</xdr:rowOff>
    </xdr:from>
    <xdr:to>
      <xdr:col>81</xdr:col>
      <xdr:colOff>133350</xdr:colOff>
      <xdr:row>89</xdr:row>
      <xdr:rowOff>56445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95955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243050"/>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106539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24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128411</xdr:rowOff>
    </xdr:from>
    <xdr:to>
      <xdr:col>77</xdr:col>
      <xdr:colOff>95250</xdr:colOff>
      <xdr:row>86</xdr:row>
      <xdr:rowOff>58561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83</xdr:row>
      <xdr:rowOff>106539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3948128"/>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3948128"/>
          <a:ext cx="8890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人口千人当たりの職員数は類似団体と比較して下回っている。要因としては、過去の組織機構の見直しによる課・係の統合、小学校給食調理業務や保育業務などの民間委託などによるものである。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今後、権限移譲等に伴う業務追加により職員の負担増が懸念されるが、平成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年度に策定された定員適正化計画に基づき、真に必要な職員数の配置を行っているところであり、さらなる住民サービスの向上に努める。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103777</xdr:rowOff>
    </xdr:from>
    <xdr:to>
      <xdr:col>81</xdr:col>
      <xdr:colOff>44450</xdr:colOff>
      <xdr:row>59</xdr:row>
      <xdr:rowOff>138249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1932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103777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158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102053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1588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65859</xdr:rowOff>
    </xdr:from>
    <xdr:to>
      <xdr:col>68</xdr:col>
      <xdr:colOff>152400</xdr:colOff>
      <xdr:row>59</xdr:row>
      <xdr:rowOff>102053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8140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87449</xdr:rowOff>
    </xdr:from>
    <xdr:to>
      <xdr:col>81</xdr:col>
      <xdr:colOff>95250</xdr:colOff>
      <xdr:row>60</xdr:row>
      <xdr:rowOff>17599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103976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52977</xdr:rowOff>
    </xdr:from>
    <xdr:to>
      <xdr:col>77</xdr:col>
      <xdr:colOff>95250</xdr:colOff>
      <xdr:row>59</xdr:row>
      <xdr:rowOff>154577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164754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51253</xdr:rowOff>
    </xdr:from>
    <xdr:to>
      <xdr:col>68</xdr:col>
      <xdr:colOff>203200</xdr:colOff>
      <xdr:row>59</xdr:row>
      <xdr:rowOff>152853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163030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15059</xdr:rowOff>
    </xdr:from>
    <xdr:to>
      <xdr:col>64</xdr:col>
      <xdr:colOff>152400</xdr:colOff>
      <xdr:row>59</xdr:row>
      <xdr:rowOff>116659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126836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まで、類似団体平均よりも公債費の負担は下回ってきたが、現在進めている、建物の長寿命化計画や頃末南地区都市再生整備事業、芦屋・水巻・中間線街路事業といった大規模事業の実施があるため、令和</a:t>
          </a:r>
          <a:r>
            <a:rPr kumimoji="1" lang="ja-JP" altLang="en-US" sz="1100" b="0" i="0" u="none" strike="noStrike" kern="0" cap="none" spc="0" normalizeH="0" baseline="0" noProof="0">
              <a:ln>
                <a:noFill/>
              </a:ln>
              <a:solidFill>
                <a:prstClr val="black"/>
              </a:solidFill>
              <a:effectLst/>
              <a:uLnTx/>
              <a:uFillTx/>
              <a:latin typeface="+mn-lt"/>
              <a:ea typeface="+mn-ea"/>
              <a:cs typeface="+mn-cs"/>
            </a:rPr>
            <a:t>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年度より実質公債費比率が悪化しており、令和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年度から横ばいで推移している。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類似団体平均を大きく上回るようなことがないよう、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中期財政計画の策定や予算編成において</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償還額を平準化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できるよう調整していく。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119199</xdr:rowOff>
    </xdr:from>
    <xdr:to>
      <xdr:col>81</xdr:col>
      <xdr:colOff>44450</xdr:colOff>
      <xdr:row>39</xdr:row>
      <xdr:rowOff>132987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0574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39</xdr:row>
      <xdr:rowOff>132987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988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112304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84727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092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68399</xdr:rowOff>
    </xdr:from>
    <xdr:to>
      <xdr:col>81</xdr:col>
      <xdr:colOff>95250</xdr:colOff>
      <xdr:row>39</xdr:row>
      <xdr:rowOff>169999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84926</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将来負担比率については、公共下水道事業会計の赤字が続き、下水道の起債残高のうち一般会計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負担が多額となり令和元年度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数値が悪化している。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企業会計本来の独立採算の原則に立ち返り、料金の値上げを検討するなど、一般会計の負担額を減らしていくように努める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必要がある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また、令和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公営企業会計である公共下水道事業会計への繰出基準額が減少したことにより、将来負担額が減少した。</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62290</xdr:rowOff>
    </xdr:from>
    <xdr:to>
      <xdr:col>81</xdr:col>
      <xdr:colOff>44450</xdr:colOff>
      <xdr:row>14</xdr:row>
      <xdr:rowOff>156512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62590"/>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156512</xdr:rowOff>
    </xdr:from>
    <xdr:to>
      <xdr:col>77</xdr:col>
      <xdr:colOff>44450</xdr:colOff>
      <xdr:row>16</xdr:row>
      <xdr:rowOff>61807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56812"/>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61807</xdr:rowOff>
    </xdr:from>
    <xdr:to>
      <xdr:col>72</xdr:col>
      <xdr:colOff>203200</xdr:colOff>
      <xdr:row>16</xdr:row>
      <xdr:rowOff>153731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0500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37012</xdr:rowOff>
    </xdr:from>
    <xdr:to>
      <xdr:col>68</xdr:col>
      <xdr:colOff>152400</xdr:colOff>
      <xdr:row>16</xdr:row>
      <xdr:rowOff>153731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37312"/>
          <a:ext cx="8890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11490</xdr:rowOff>
    </xdr:from>
    <xdr:to>
      <xdr:col>81</xdr:col>
      <xdr:colOff>95250</xdr:colOff>
      <xdr:row>14</xdr:row>
      <xdr:rowOff>113090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155017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105712</xdr:rowOff>
    </xdr:from>
    <xdr:to>
      <xdr:col>77</xdr:col>
      <xdr:colOff>95250</xdr:colOff>
      <xdr:row>15</xdr:row>
      <xdr:rowOff>35862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20639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9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102931</xdr:rowOff>
    </xdr:from>
    <xdr:to>
      <xdr:col>68</xdr:col>
      <xdr:colOff>203200</xdr:colOff>
      <xdr:row>17</xdr:row>
      <xdr:rowOff>33081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17858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157662</xdr:rowOff>
    </xdr:from>
    <xdr:to>
      <xdr:col>64</xdr:col>
      <xdr:colOff>152400</xdr:colOff>
      <xdr:row>14</xdr:row>
      <xdr:rowOff>87812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97989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5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年度において実施した行財政改革緊急行動計画において、職員数削減や特殊勤務手当を全廃したほか職員給与</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％カットを実施したため、類似団体や全国平均と比較しても低い水準を維持できている。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なお、令和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年度は、退職手当が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したことにより数値が</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97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近年、類似団体平均とは、ほぼ同水準を維持していたが、令和元年度から嘱託職員や任期付職員の賃金が制度の変更により物件費から人件費へと変更になったために改善した。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大きな変化がなく、前年度と同じであった。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今後も、類似団体平均より悪化することのないように経費削減に努めていく。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90424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0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90424</xdr:rowOff>
    </xdr:from>
    <xdr:to>
      <xdr:col>78</xdr:col>
      <xdr:colOff>69850</xdr:colOff>
      <xdr:row>15</xdr:row>
      <xdr:rowOff>65278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907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16</xdr:row>
      <xdr:rowOff>113284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370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106426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564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扶助費は依然として、類似団体平均を上回っている状況であ</a:t>
          </a:r>
          <a:r>
            <a:rPr kumimoji="1" lang="ja-JP" altLang="en-US" sz="1100">
              <a:solidFill>
                <a:sysClr val="windowText" lastClr="000000"/>
              </a:solidFill>
              <a:effectLst/>
              <a:latin typeface="+mn-lt"/>
              <a:ea typeface="+mn-ea"/>
              <a:cs typeface="+mn-cs"/>
            </a:rPr>
            <a:t>り、令和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年度は障がい者支援や子育て支援事業の利用者が増加している。高齢者に関しては、</a:t>
          </a:r>
          <a:r>
            <a:rPr kumimoji="1" lang="ja-JP" altLang="ja-JP" sz="1100">
              <a:solidFill>
                <a:sysClr val="windowText" lastClr="000000"/>
              </a:solidFill>
              <a:effectLst/>
              <a:latin typeface="+mn-lt"/>
              <a:ea typeface="+mn-ea"/>
              <a:cs typeface="+mn-cs"/>
            </a:rPr>
            <a:t>健康増進事業の充実を図ることで扶助費を抑え</a:t>
          </a:r>
          <a:r>
            <a:rPr kumimoji="1" lang="ja-JP" altLang="en-US" sz="1100">
              <a:solidFill>
                <a:sysClr val="windowText" lastClr="000000"/>
              </a:solidFill>
              <a:effectLst/>
              <a:latin typeface="+mn-lt"/>
              <a:ea typeface="+mn-ea"/>
              <a:cs typeface="+mn-cs"/>
            </a:rPr>
            <a:t>ていく方針であり、健康増進施設の利用助成を行うなど対策を講じている。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72572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96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40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59</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751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その他の経費はほとんどが繰出金となっている。赤字補てん的な繰出金が増加していた国民健康保険事業は、平成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年度より赤字解消に向け保険料の見直しを段階的に実施している。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下水道事業においても、経営戦略を作成し、繰出金に依存した経営からの脱却を図っている。今後も独立採算の原則に立ち返り、料金の値上げを検討するなど、一般会計の負担額を減らしていくよう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20865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60</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037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60</xdr:row>
      <xdr:rowOff>78015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90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75293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36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24493</xdr:rowOff>
    </xdr:from>
    <xdr:to>
      <xdr:col>69</xdr:col>
      <xdr:colOff>142875</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補助費等にかかる経常収支比率は、類似団体平均を上回って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、要因としては、ごみ・し尿処理事業や消防事業などを、遠賀郡・中間市で構成する一部事務組合である遠賀・中間地域広域行政事務組合で行っていることによるもので</a:t>
          </a:r>
          <a:r>
            <a:rPr kumimoji="1" lang="ja-JP" altLang="en-US" sz="1100">
              <a:solidFill>
                <a:sysClr val="windowText" lastClr="000000"/>
              </a:solidFill>
              <a:effectLst/>
              <a:latin typeface="+mn-lt"/>
              <a:ea typeface="+mn-ea"/>
              <a:cs typeface="+mn-cs"/>
            </a:rPr>
            <a:t>あるが</a:t>
          </a:r>
          <a:r>
            <a:rPr kumimoji="1" lang="ja-JP" altLang="ja-JP" sz="1100">
              <a:solidFill>
                <a:sysClr val="windowText" lastClr="000000"/>
              </a:solidFill>
              <a:effectLst/>
              <a:latin typeface="+mn-lt"/>
              <a:ea typeface="+mn-ea"/>
              <a:cs typeface="+mn-cs"/>
            </a:rPr>
            <a:t>、今年度は</a:t>
          </a:r>
          <a:r>
            <a:rPr kumimoji="1" lang="ja-JP" altLang="en-US" sz="1100">
              <a:solidFill>
                <a:sysClr val="windowText" lastClr="000000"/>
              </a:solidFill>
              <a:effectLst/>
              <a:latin typeface="+mn-lt"/>
              <a:ea typeface="+mn-ea"/>
              <a:cs typeface="+mn-cs"/>
            </a:rPr>
            <a:t>負担金額が減少したこと等もあり、全体では</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ポイント改善している。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23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552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6741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120142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738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建物の長寿命化計画や頃末南地区都市再生整備事業、芦屋・水巻・中間線街路事業といった大規模事業</a:t>
          </a:r>
          <a:r>
            <a:rPr kumimoji="1" lang="ja-JP" altLang="en-US" sz="1100">
              <a:solidFill>
                <a:sysClr val="windowText" lastClr="000000"/>
              </a:solidFill>
              <a:effectLst/>
              <a:latin typeface="+mn-lt"/>
              <a:ea typeface="+mn-ea"/>
              <a:cs typeface="+mn-cs"/>
            </a:rPr>
            <a:t>の返済が始まり、前年度より若干</a:t>
          </a:r>
          <a:r>
            <a:rPr kumimoji="1" lang="ja-JP" altLang="ja-JP" sz="1100">
              <a:solidFill>
                <a:sysClr val="windowText" lastClr="000000"/>
              </a:solidFill>
              <a:effectLst/>
              <a:latin typeface="+mn-lt"/>
              <a:ea typeface="+mn-ea"/>
              <a:cs typeface="+mn-cs"/>
            </a:rPr>
            <a:t>悪化</a:t>
          </a:r>
          <a:r>
            <a:rPr kumimoji="1" lang="ja-JP" altLang="en-US"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投資的事業の採択は財政計画、予算編成の段階で十分に精査し、国・県補助金を活用することで新発債発行を圧縮し、将来世代への負担を極力抑える財政運営に努める。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49276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47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26415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47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76</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数値</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の主たる原因は、歳出において、人件費における退職手当</a:t>
          </a:r>
          <a:r>
            <a:rPr kumimoji="1" lang="ja-JP" altLang="en-US" sz="1100">
              <a:solidFill>
                <a:sysClr val="windowText" lastClr="000000"/>
              </a:solidFill>
              <a:effectLst/>
              <a:latin typeface="+mn-lt"/>
              <a:ea typeface="+mn-ea"/>
              <a:cs typeface="+mn-cs"/>
            </a:rPr>
            <a:t>の増加や、扶助費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単独事業</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の増加に伴い</a:t>
          </a:r>
          <a:r>
            <a:rPr kumimoji="1" lang="ja-JP" altLang="ja-JP" sz="1100">
              <a:solidFill>
                <a:sysClr val="windowText" lastClr="000000"/>
              </a:solidFill>
              <a:effectLst/>
              <a:latin typeface="+mn-lt"/>
              <a:ea typeface="+mn-ea"/>
              <a:cs typeface="+mn-cs"/>
            </a:rPr>
            <a:t>数値が</a:t>
          </a:r>
          <a:r>
            <a:rPr kumimoji="1" lang="ja-JP" altLang="en-US" sz="1100">
              <a:solidFill>
                <a:sysClr val="windowText" lastClr="000000"/>
              </a:solidFill>
              <a:effectLst/>
              <a:latin typeface="+mn-lt"/>
              <a:ea typeface="+mn-ea"/>
              <a:cs typeface="+mn-cs"/>
            </a:rPr>
            <a:t>悪化している。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153670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4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80</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43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100330</xdr:rowOff>
    </xdr:from>
    <xdr:to>
      <xdr:col>73</xdr:col>
      <xdr:colOff>180975</xdr:colOff>
      <xdr:row>80</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163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149861</xdr:rowOff>
    </xdr:from>
    <xdr:to>
      <xdr:col>69</xdr:col>
      <xdr:colOff>92075</xdr:colOff>
      <xdr:row>80</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65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49530</xdr:rowOff>
    </xdr:from>
    <xdr:to>
      <xdr:col>74</xdr:col>
      <xdr:colOff>31750</xdr:colOff>
      <xdr:row>80</xdr:row>
      <xdr:rowOff>151130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135907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110489</xdr:rowOff>
    </xdr:from>
    <xdr:to>
      <xdr:col>69</xdr:col>
      <xdr:colOff>142875</xdr:colOff>
      <xdr:row>81</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99061</xdr:rowOff>
    </xdr:from>
    <xdr:to>
      <xdr:col>65</xdr:col>
      <xdr:colOff>53975</xdr:colOff>
      <xdr:row>81</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61256</xdr:rowOff>
    </xdr:from>
    <xdr:to>
      <xdr:col>29</xdr:col>
      <xdr:colOff>127000</xdr:colOff>
      <xdr:row>18</xdr:row>
      <xdr:rowOff>71004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94981"/>
          <a:ext cx="647700" cy="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61256</xdr:rowOff>
    </xdr:from>
    <xdr:to>
      <xdr:col>26</xdr:col>
      <xdr:colOff>50800</xdr:colOff>
      <xdr:row>18</xdr:row>
      <xdr:rowOff>79642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4981"/>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79642</xdr:rowOff>
    </xdr:from>
    <xdr:to>
      <xdr:col>22</xdr:col>
      <xdr:colOff>114300</xdr:colOff>
      <xdr:row>18</xdr:row>
      <xdr:rowOff>91398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3367"/>
          <a:ext cx="698500" cy="1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91398</xdr:rowOff>
    </xdr:from>
    <xdr:to>
      <xdr:col>18</xdr:col>
      <xdr:colOff>177800</xdr:colOff>
      <xdr:row>18</xdr:row>
      <xdr:rowOff>124578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5123"/>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20204</xdr:rowOff>
    </xdr:from>
    <xdr:to>
      <xdr:col>29</xdr:col>
      <xdr:colOff>177800</xdr:colOff>
      <xdr:row>18</xdr:row>
      <xdr:rowOff>121804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163731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10456</xdr:rowOff>
    </xdr:from>
    <xdr:to>
      <xdr:col>26</xdr:col>
      <xdr:colOff>101600</xdr:colOff>
      <xdr:row>18</xdr:row>
      <xdr:rowOff>112056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96833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0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28842</xdr:rowOff>
    </xdr:from>
    <xdr:to>
      <xdr:col>22</xdr:col>
      <xdr:colOff>165100</xdr:colOff>
      <xdr:row>18</xdr:row>
      <xdr:rowOff>130442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40598</xdr:rowOff>
    </xdr:from>
    <xdr:to>
      <xdr:col>19</xdr:col>
      <xdr:colOff>38100</xdr:colOff>
      <xdr:row>18</xdr:row>
      <xdr:rowOff>142198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126975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73778</xdr:rowOff>
    </xdr:from>
    <xdr:to>
      <xdr:col>15</xdr:col>
      <xdr:colOff>101600</xdr:colOff>
      <xdr:row>19</xdr:row>
      <xdr:rowOff>3928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160155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22568</xdr:rowOff>
    </xdr:from>
    <xdr:to>
      <xdr:col>29</xdr:col>
      <xdr:colOff>127000</xdr:colOff>
      <xdr:row>36</xdr:row>
      <xdr:rowOff>36722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5818"/>
          <a:ext cx="6477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36722</xdr:rowOff>
    </xdr:from>
    <xdr:to>
      <xdr:col>26</xdr:col>
      <xdr:colOff>50800</xdr:colOff>
      <xdr:row>36</xdr:row>
      <xdr:rowOff>51771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9972"/>
          <a:ext cx="698500" cy="15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16643</xdr:rowOff>
    </xdr:from>
    <xdr:to>
      <xdr:col>22</xdr:col>
      <xdr:colOff>114300</xdr:colOff>
      <xdr:row>36</xdr:row>
      <xdr:rowOff>51771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9893"/>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16643</xdr:rowOff>
    </xdr:from>
    <xdr:to>
      <xdr:col>18</xdr:col>
      <xdr:colOff>177800</xdr:colOff>
      <xdr:row>36</xdr:row>
      <xdr:rowOff>94748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69893"/>
          <a:ext cx="6985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314668</xdr:rowOff>
    </xdr:from>
    <xdr:to>
      <xdr:col>29</xdr:col>
      <xdr:colOff>177800</xdr:colOff>
      <xdr:row>36</xdr:row>
      <xdr:rowOff>73368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286745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328822</xdr:rowOff>
    </xdr:from>
    <xdr:to>
      <xdr:col>26</xdr:col>
      <xdr:colOff>101600</xdr:colOff>
      <xdr:row>36</xdr:row>
      <xdr:rowOff>87522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72299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971</xdr:rowOff>
    </xdr:from>
    <xdr:to>
      <xdr:col>22</xdr:col>
      <xdr:colOff>165100</xdr:colOff>
      <xdr:row>36</xdr:row>
      <xdr:rowOff>102571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308743</xdr:rowOff>
    </xdr:from>
    <xdr:to>
      <xdr:col>19</xdr:col>
      <xdr:colOff>38100</xdr:colOff>
      <xdr:row>36</xdr:row>
      <xdr:rowOff>67443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52220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43948</xdr:rowOff>
    </xdr:from>
    <xdr:to>
      <xdr:col>15</xdr:col>
      <xdr:colOff>101600</xdr:colOff>
      <xdr:row>36</xdr:row>
      <xdr:rowOff>145548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130325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126251</xdr:rowOff>
    </xdr:from>
    <xdr:to>
      <xdr:col>24</xdr:col>
      <xdr:colOff>63500</xdr:colOff>
      <xdr:row>37</xdr:row>
      <xdr:rowOff>153835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9901"/>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131032</xdr:rowOff>
    </xdr:from>
    <xdr:to>
      <xdr:col>19</xdr:col>
      <xdr:colOff>177800</xdr:colOff>
      <xdr:row>37</xdr:row>
      <xdr:rowOff>153835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74682"/>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131032</xdr:rowOff>
    </xdr:from>
    <xdr:to>
      <xdr:col>15</xdr:col>
      <xdr:colOff>50800</xdr:colOff>
      <xdr:row>38</xdr:row>
      <xdr:rowOff>76568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4682"/>
          <a:ext cx="8890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76568</xdr:rowOff>
    </xdr:from>
    <xdr:to>
      <xdr:col>10</xdr:col>
      <xdr:colOff>114300</xdr:colOff>
      <xdr:row>38</xdr:row>
      <xdr:rowOff>168142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1668"/>
          <a:ext cx="8890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75451</xdr:rowOff>
    </xdr:from>
    <xdr:to>
      <xdr:col>24</xdr:col>
      <xdr:colOff>114300</xdr:colOff>
      <xdr:row>38</xdr:row>
      <xdr:rowOff>5601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53878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103035</xdr:rowOff>
    </xdr:from>
    <xdr:to>
      <xdr:col>20</xdr:col>
      <xdr:colOff>38100</xdr:colOff>
      <xdr:row>38</xdr:row>
      <xdr:rowOff>33186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24312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80232</xdr:rowOff>
    </xdr:from>
    <xdr:to>
      <xdr:col>15</xdr:col>
      <xdr:colOff>101600</xdr:colOff>
      <xdr:row>38</xdr:row>
      <xdr:rowOff>10382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25768</xdr:rowOff>
    </xdr:from>
    <xdr:to>
      <xdr:col>10</xdr:col>
      <xdr:colOff>165100</xdr:colOff>
      <xdr:row>38</xdr:row>
      <xdr:rowOff>127368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118495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117342</xdr:rowOff>
    </xdr:from>
    <xdr:to>
      <xdr:col>6</xdr:col>
      <xdr:colOff>38100</xdr:colOff>
      <xdr:row>39</xdr:row>
      <xdr:rowOff>47492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38619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27556</xdr:rowOff>
    </xdr:from>
    <xdr:to>
      <xdr:col>24</xdr:col>
      <xdr:colOff>63500</xdr:colOff>
      <xdr:row>59</xdr:row>
      <xdr:rowOff>30986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43106"/>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27556</xdr:rowOff>
    </xdr:from>
    <xdr:to>
      <xdr:col>19</xdr:col>
      <xdr:colOff>177800</xdr:colOff>
      <xdr:row>59</xdr:row>
      <xdr:rowOff>73954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43106"/>
          <a:ext cx="889000" cy="4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69619</xdr:rowOff>
    </xdr:from>
    <xdr:to>
      <xdr:col>15</xdr:col>
      <xdr:colOff>50800</xdr:colOff>
      <xdr:row>59</xdr:row>
      <xdr:rowOff>73954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85169"/>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41181</xdr:rowOff>
    </xdr:from>
    <xdr:to>
      <xdr:col>10</xdr:col>
      <xdr:colOff>114300</xdr:colOff>
      <xdr:row>59</xdr:row>
      <xdr:rowOff>69619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56731"/>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151636</xdr:rowOff>
    </xdr:from>
    <xdr:to>
      <xdr:col>24</xdr:col>
      <xdr:colOff>114300</xdr:colOff>
      <xdr:row>59</xdr:row>
      <xdr:rowOff>81786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66563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148206</xdr:rowOff>
    </xdr:from>
    <xdr:to>
      <xdr:col>20</xdr:col>
      <xdr:colOff>38100</xdr:colOff>
      <xdr:row>59</xdr:row>
      <xdr:rowOff>78356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69483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23154</xdr:rowOff>
    </xdr:from>
    <xdr:to>
      <xdr:col>15</xdr:col>
      <xdr:colOff>101600</xdr:colOff>
      <xdr:row>59</xdr:row>
      <xdr:rowOff>124754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115881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18819</xdr:rowOff>
    </xdr:from>
    <xdr:to>
      <xdr:col>10</xdr:col>
      <xdr:colOff>165100</xdr:colOff>
      <xdr:row>59</xdr:row>
      <xdr:rowOff>120419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111546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161831</xdr:rowOff>
    </xdr:from>
    <xdr:to>
      <xdr:col>6</xdr:col>
      <xdr:colOff>38100</xdr:colOff>
      <xdr:row>59</xdr:row>
      <xdr:rowOff>91981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83108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120177</xdr:rowOff>
    </xdr:from>
    <xdr:to>
      <xdr:col>24</xdr:col>
      <xdr:colOff>63500</xdr:colOff>
      <xdr:row>77</xdr:row>
      <xdr:rowOff>132293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2182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103535</xdr:rowOff>
    </xdr:from>
    <xdr:to>
      <xdr:col>19</xdr:col>
      <xdr:colOff>177800</xdr:colOff>
      <xdr:row>77</xdr:row>
      <xdr:rowOff>120177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5185"/>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103535</xdr:rowOff>
    </xdr:from>
    <xdr:to>
      <xdr:col>15</xdr:col>
      <xdr:colOff>50800</xdr:colOff>
      <xdr:row>77</xdr:row>
      <xdr:rowOff>112406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5185"/>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112406</xdr:rowOff>
    </xdr:from>
    <xdr:to>
      <xdr:col>10</xdr:col>
      <xdr:colOff>114300</xdr:colOff>
      <xdr:row>77</xdr:row>
      <xdr:rowOff>142306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4056"/>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81493</xdr:rowOff>
    </xdr:from>
    <xdr:to>
      <xdr:col>24</xdr:col>
      <xdr:colOff>114300</xdr:colOff>
      <xdr:row>78</xdr:row>
      <xdr:rowOff>11643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69377</xdr:rowOff>
    </xdr:from>
    <xdr:to>
      <xdr:col>20</xdr:col>
      <xdr:colOff>38100</xdr:colOff>
      <xdr:row>77</xdr:row>
      <xdr:rowOff>170977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16054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52735</xdr:rowOff>
    </xdr:from>
    <xdr:to>
      <xdr:col>15</xdr:col>
      <xdr:colOff>101600</xdr:colOff>
      <xdr:row>77</xdr:row>
      <xdr:rowOff>154335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61606</xdr:rowOff>
    </xdr:from>
    <xdr:to>
      <xdr:col>10</xdr:col>
      <xdr:colOff>165100</xdr:colOff>
      <xdr:row>77</xdr:row>
      <xdr:rowOff>163206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91506</xdr:rowOff>
    </xdr:from>
    <xdr:to>
      <xdr:col>6</xdr:col>
      <xdr:colOff>38100</xdr:colOff>
      <xdr:row>78</xdr:row>
      <xdr:rowOff>21656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129980</xdr:rowOff>
    </xdr:from>
    <xdr:to>
      <xdr:col>24</xdr:col>
      <xdr:colOff>63500</xdr:colOff>
      <xdr:row>94</xdr:row>
      <xdr:rowOff>52364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74830"/>
          <a:ext cx="838200" cy="9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129980</xdr:rowOff>
    </xdr:from>
    <xdr:to>
      <xdr:col>19</xdr:col>
      <xdr:colOff>177800</xdr:colOff>
      <xdr:row>95</xdr:row>
      <xdr:rowOff>155028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74830"/>
          <a:ext cx="889000" cy="3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155028</xdr:rowOff>
    </xdr:from>
    <xdr:to>
      <xdr:col>15</xdr:col>
      <xdr:colOff>50800</xdr:colOff>
      <xdr:row>95</xdr:row>
      <xdr:rowOff>168459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42778"/>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168459</xdr:rowOff>
    </xdr:from>
    <xdr:to>
      <xdr:col>10</xdr:col>
      <xdr:colOff>114300</xdr:colOff>
      <xdr:row>96</xdr:row>
      <xdr:rowOff>119148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6209"/>
          <a:ext cx="889000" cy="12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1564</xdr:rowOff>
    </xdr:from>
    <xdr:to>
      <xdr:col>24</xdr:col>
      <xdr:colOff>114300</xdr:colOff>
      <xdr:row>94</xdr:row>
      <xdr:rowOff>103164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24441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6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79180</xdr:rowOff>
    </xdr:from>
    <xdr:to>
      <xdr:col>20</xdr:col>
      <xdr:colOff>38100</xdr:colOff>
      <xdr:row>94</xdr:row>
      <xdr:rowOff>9330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25857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9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104228</xdr:rowOff>
    </xdr:from>
    <xdr:to>
      <xdr:col>15</xdr:col>
      <xdr:colOff>101600</xdr:colOff>
      <xdr:row>96</xdr:row>
      <xdr:rowOff>34378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50905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117659</xdr:rowOff>
    </xdr:from>
    <xdr:to>
      <xdr:col>10</xdr:col>
      <xdr:colOff>165100</xdr:colOff>
      <xdr:row>96</xdr:row>
      <xdr:rowOff>47809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64336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68348</xdr:rowOff>
    </xdr:from>
    <xdr:to>
      <xdr:col>6</xdr:col>
      <xdr:colOff>38100</xdr:colOff>
      <xdr:row>96</xdr:row>
      <xdr:rowOff>169948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18477</xdr:rowOff>
    </xdr:from>
    <xdr:to>
      <xdr:col>55</xdr:col>
      <xdr:colOff>0</xdr:colOff>
      <xdr:row>37</xdr:row>
      <xdr:rowOff>151642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62127"/>
          <a:ext cx="838200" cy="1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142258</xdr:rowOff>
    </xdr:from>
    <xdr:to>
      <xdr:col>50</xdr:col>
      <xdr:colOff>114300</xdr:colOff>
      <xdr:row>37</xdr:row>
      <xdr:rowOff>151642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85758"/>
          <a:ext cx="889000" cy="120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142258</xdr:rowOff>
    </xdr:from>
    <xdr:to>
      <xdr:col>45</xdr:col>
      <xdr:colOff>177800</xdr:colOff>
      <xdr:row>38</xdr:row>
      <xdr:rowOff>37603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85758"/>
          <a:ext cx="889000" cy="126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16996</xdr:rowOff>
    </xdr:from>
    <xdr:to>
      <xdr:col>41</xdr:col>
      <xdr:colOff>50800</xdr:colOff>
      <xdr:row>38</xdr:row>
      <xdr:rowOff>37603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32096"/>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139127</xdr:rowOff>
    </xdr:from>
    <xdr:to>
      <xdr:col>55</xdr:col>
      <xdr:colOff>50800</xdr:colOff>
      <xdr:row>37</xdr:row>
      <xdr:rowOff>69277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162004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100842</xdr:rowOff>
    </xdr:from>
    <xdr:to>
      <xdr:col>50</xdr:col>
      <xdr:colOff>165100</xdr:colOff>
      <xdr:row>38</xdr:row>
      <xdr:rowOff>30992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47519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2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91458</xdr:rowOff>
    </xdr:from>
    <xdr:to>
      <xdr:col>46</xdr:col>
      <xdr:colOff>38100</xdr:colOff>
      <xdr:row>31</xdr:row>
      <xdr:rowOff>21608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38135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158253</xdr:rowOff>
    </xdr:from>
    <xdr:to>
      <xdr:col>41</xdr:col>
      <xdr:colOff>101600</xdr:colOff>
      <xdr:row>38</xdr:row>
      <xdr:rowOff>88402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01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104930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137646</xdr:rowOff>
    </xdr:from>
    <xdr:to>
      <xdr:col>36</xdr:col>
      <xdr:colOff>165100</xdr:colOff>
      <xdr:row>38</xdr:row>
      <xdr:rowOff>67796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84323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5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53022</xdr:rowOff>
    </xdr:from>
    <xdr:to>
      <xdr:col>55</xdr:col>
      <xdr:colOff>0</xdr:colOff>
      <xdr:row>57</xdr:row>
      <xdr:rowOff>88928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25672"/>
          <a:ext cx="8382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53022</xdr:rowOff>
    </xdr:from>
    <xdr:to>
      <xdr:col>50</xdr:col>
      <xdr:colOff>114300</xdr:colOff>
      <xdr:row>57</xdr:row>
      <xdr:rowOff>71722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2567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65306</xdr:rowOff>
    </xdr:from>
    <xdr:to>
      <xdr:col>45</xdr:col>
      <xdr:colOff>177800</xdr:colOff>
      <xdr:row>57</xdr:row>
      <xdr:rowOff>71722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3795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65306</xdr:rowOff>
    </xdr:from>
    <xdr:to>
      <xdr:col>41</xdr:col>
      <xdr:colOff>50800</xdr:colOff>
      <xdr:row>58</xdr:row>
      <xdr:rowOff>1374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37956"/>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38128</xdr:rowOff>
    </xdr:from>
    <xdr:to>
      <xdr:col>55</xdr:col>
      <xdr:colOff>50800</xdr:colOff>
      <xdr:row>57</xdr:row>
      <xdr:rowOff>139728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16555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2222</xdr:rowOff>
    </xdr:from>
    <xdr:to>
      <xdr:col>50</xdr:col>
      <xdr:colOff>165100</xdr:colOff>
      <xdr:row>57</xdr:row>
      <xdr:rowOff>103822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94949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20922</xdr:rowOff>
    </xdr:from>
    <xdr:to>
      <xdr:col>46</xdr:col>
      <xdr:colOff>38100</xdr:colOff>
      <xdr:row>57</xdr:row>
      <xdr:rowOff>122522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113649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14506</xdr:rowOff>
    </xdr:from>
    <xdr:to>
      <xdr:col>41</xdr:col>
      <xdr:colOff>101600</xdr:colOff>
      <xdr:row>57</xdr:row>
      <xdr:rowOff>116106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107233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122024</xdr:rowOff>
    </xdr:from>
    <xdr:to>
      <xdr:col>36</xdr:col>
      <xdr:colOff>165100</xdr:colOff>
      <xdr:row>58</xdr:row>
      <xdr:rowOff>52174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43301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83598</xdr:rowOff>
    </xdr:from>
    <xdr:to>
      <xdr:col>55</xdr:col>
      <xdr:colOff>0</xdr:colOff>
      <xdr:row>77</xdr:row>
      <xdr:rowOff>97313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852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83598</xdr:rowOff>
    </xdr:from>
    <xdr:to>
      <xdr:col>50</xdr:col>
      <xdr:colOff>114300</xdr:colOff>
      <xdr:row>77</xdr:row>
      <xdr:rowOff>141205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8524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141205</xdr:rowOff>
    </xdr:from>
    <xdr:to>
      <xdr:col>45</xdr:col>
      <xdr:colOff>177800</xdr:colOff>
      <xdr:row>78</xdr:row>
      <xdr:rowOff>119945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42855"/>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119945</xdr:rowOff>
    </xdr:from>
    <xdr:to>
      <xdr:col>41</xdr:col>
      <xdr:colOff>50800</xdr:colOff>
      <xdr:row>79</xdr:row>
      <xdr:rowOff>20580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93045"/>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46513</xdr:rowOff>
    </xdr:from>
    <xdr:to>
      <xdr:col>55</xdr:col>
      <xdr:colOff>50800</xdr:colOff>
      <xdr:row>77</xdr:row>
      <xdr:rowOff>148113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69390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32798</xdr:rowOff>
    </xdr:from>
    <xdr:to>
      <xdr:col>50</xdr:col>
      <xdr:colOff>165100</xdr:colOff>
      <xdr:row>77</xdr:row>
      <xdr:rowOff>134398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150925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90405</xdr:rowOff>
    </xdr:from>
    <xdr:to>
      <xdr:col>46</xdr:col>
      <xdr:colOff>38100</xdr:colOff>
      <xdr:row>78</xdr:row>
      <xdr:rowOff>20555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11682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69145</xdr:rowOff>
    </xdr:from>
    <xdr:to>
      <xdr:col>41</xdr:col>
      <xdr:colOff>101600</xdr:colOff>
      <xdr:row>78</xdr:row>
      <xdr:rowOff>170745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161872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3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141230</xdr:rowOff>
    </xdr:from>
    <xdr:to>
      <xdr:col>36</xdr:col>
      <xdr:colOff>165100</xdr:colOff>
      <xdr:row>79</xdr:row>
      <xdr:rowOff>71380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62507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110765</xdr:rowOff>
    </xdr:from>
    <xdr:to>
      <xdr:col>55</xdr:col>
      <xdr:colOff>0</xdr:colOff>
      <xdr:row>97</xdr:row>
      <xdr:rowOff>112757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41415"/>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112757</xdr:rowOff>
    </xdr:from>
    <xdr:to>
      <xdr:col>50</xdr:col>
      <xdr:colOff>114300</xdr:colOff>
      <xdr:row>97</xdr:row>
      <xdr:rowOff>159049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4340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68735</xdr:rowOff>
    </xdr:from>
    <xdr:to>
      <xdr:col>45</xdr:col>
      <xdr:colOff>177800</xdr:colOff>
      <xdr:row>97</xdr:row>
      <xdr:rowOff>159049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699385"/>
          <a:ext cx="8890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68735</xdr:rowOff>
    </xdr:from>
    <xdr:to>
      <xdr:col>41</xdr:col>
      <xdr:colOff>50800</xdr:colOff>
      <xdr:row>97</xdr:row>
      <xdr:rowOff>74859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99385"/>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59965</xdr:rowOff>
    </xdr:from>
    <xdr:to>
      <xdr:col>55</xdr:col>
      <xdr:colOff>50800</xdr:colOff>
      <xdr:row>97</xdr:row>
      <xdr:rowOff>161565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38392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61957</xdr:rowOff>
    </xdr:from>
    <xdr:to>
      <xdr:col>50</xdr:col>
      <xdr:colOff>165100</xdr:colOff>
      <xdr:row>97</xdr:row>
      <xdr:rowOff>163557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154684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108249</xdr:rowOff>
    </xdr:from>
    <xdr:to>
      <xdr:col>46</xdr:col>
      <xdr:colOff>38100</xdr:colOff>
      <xdr:row>98</xdr:row>
      <xdr:rowOff>38399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17935</xdr:rowOff>
    </xdr:from>
    <xdr:to>
      <xdr:col>41</xdr:col>
      <xdr:colOff>101600</xdr:colOff>
      <xdr:row>97</xdr:row>
      <xdr:rowOff>119535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110662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24059</xdr:rowOff>
    </xdr:from>
    <xdr:to>
      <xdr:col>36</xdr:col>
      <xdr:colOff>165100</xdr:colOff>
      <xdr:row>97</xdr:row>
      <xdr:rowOff>125659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116786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4239</xdr:rowOff>
    </xdr:from>
    <xdr:to>
      <xdr:col>85</xdr:col>
      <xdr:colOff>127000</xdr:colOff>
      <xdr:row>77</xdr:row>
      <xdr:rowOff>30789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05889"/>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30789</xdr:rowOff>
    </xdr:from>
    <xdr:to>
      <xdr:col>81</xdr:col>
      <xdr:colOff>50800</xdr:colOff>
      <xdr:row>77</xdr:row>
      <xdr:rowOff>49518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2439"/>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49518</xdr:rowOff>
    </xdr:from>
    <xdr:to>
      <xdr:col>76</xdr:col>
      <xdr:colOff>114300</xdr:colOff>
      <xdr:row>77</xdr:row>
      <xdr:rowOff>67610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5116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67610</xdr:rowOff>
    </xdr:from>
    <xdr:to>
      <xdr:col>71</xdr:col>
      <xdr:colOff>177800</xdr:colOff>
      <xdr:row>77</xdr:row>
      <xdr:rowOff>126588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69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124889</xdr:rowOff>
    </xdr:from>
    <xdr:to>
      <xdr:col>85</xdr:col>
      <xdr:colOff>177800</xdr:colOff>
      <xdr:row>77</xdr:row>
      <xdr:rowOff>55039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103316</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151439</xdr:rowOff>
    </xdr:from>
    <xdr:to>
      <xdr:col>81</xdr:col>
      <xdr:colOff>101600</xdr:colOff>
      <xdr:row>77</xdr:row>
      <xdr:rowOff>81589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72716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7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170168</xdr:rowOff>
    </xdr:from>
    <xdr:to>
      <xdr:col>76</xdr:col>
      <xdr:colOff>165100</xdr:colOff>
      <xdr:row>77</xdr:row>
      <xdr:rowOff>100318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91445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16810</xdr:rowOff>
    </xdr:from>
    <xdr:to>
      <xdr:col>72</xdr:col>
      <xdr:colOff>38100</xdr:colOff>
      <xdr:row>77</xdr:row>
      <xdr:rowOff>118410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109537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75788</xdr:rowOff>
    </xdr:from>
    <xdr:to>
      <xdr:col>67</xdr:col>
      <xdr:colOff>101600</xdr:colOff>
      <xdr:row>78</xdr:row>
      <xdr:rowOff>5938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168515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27330</xdr:rowOff>
    </xdr:from>
    <xdr:to>
      <xdr:col>85</xdr:col>
      <xdr:colOff>127000</xdr:colOff>
      <xdr:row>98</xdr:row>
      <xdr:rowOff>64523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29430"/>
          <a:ext cx="8382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27330</xdr:rowOff>
    </xdr:from>
    <xdr:to>
      <xdr:col>81</xdr:col>
      <xdr:colOff>50800</xdr:colOff>
      <xdr:row>98</xdr:row>
      <xdr:rowOff>106621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29430"/>
          <a:ext cx="8890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106621</xdr:rowOff>
    </xdr:from>
    <xdr:to>
      <xdr:col>76</xdr:col>
      <xdr:colOff>114300</xdr:colOff>
      <xdr:row>98</xdr:row>
      <xdr:rowOff>124923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08721"/>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117357</xdr:rowOff>
    </xdr:from>
    <xdr:to>
      <xdr:col>71</xdr:col>
      <xdr:colOff>177800</xdr:colOff>
      <xdr:row>98</xdr:row>
      <xdr:rowOff>124923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19457"/>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13723</xdr:rowOff>
    </xdr:from>
    <xdr:to>
      <xdr:col>85</xdr:col>
      <xdr:colOff>177800</xdr:colOff>
      <xdr:row>98</xdr:row>
      <xdr:rowOff>115323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147980</xdr:rowOff>
    </xdr:from>
    <xdr:to>
      <xdr:col>81</xdr:col>
      <xdr:colOff>101600</xdr:colOff>
      <xdr:row>98</xdr:row>
      <xdr:rowOff>78130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69257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55821</xdr:rowOff>
    </xdr:from>
    <xdr:to>
      <xdr:col>76</xdr:col>
      <xdr:colOff>165100</xdr:colOff>
      <xdr:row>98</xdr:row>
      <xdr:rowOff>157421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148548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5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74123</xdr:rowOff>
    </xdr:from>
    <xdr:to>
      <xdr:col>72</xdr:col>
      <xdr:colOff>38100</xdr:colOff>
      <xdr:row>99</xdr:row>
      <xdr:rowOff>4273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166850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66557</xdr:rowOff>
    </xdr:from>
    <xdr:to>
      <xdr:col>67</xdr:col>
      <xdr:colOff>101600</xdr:colOff>
      <xdr:row>98</xdr:row>
      <xdr:rowOff>168157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159284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6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48534</xdr:rowOff>
    </xdr:from>
    <xdr:to>
      <xdr:col>116</xdr:col>
      <xdr:colOff>63500</xdr:colOff>
      <xdr:row>37</xdr:row>
      <xdr:rowOff>61062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392184"/>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61062</xdr:rowOff>
    </xdr:from>
    <xdr:to>
      <xdr:col>111</xdr:col>
      <xdr:colOff>177800</xdr:colOff>
      <xdr:row>37</xdr:row>
      <xdr:rowOff>73315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04712"/>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73315</xdr:rowOff>
    </xdr:from>
    <xdr:to>
      <xdr:col>107</xdr:col>
      <xdr:colOff>50800</xdr:colOff>
      <xdr:row>37</xdr:row>
      <xdr:rowOff>92791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1696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92791</xdr:rowOff>
    </xdr:from>
    <xdr:to>
      <xdr:col>102</xdr:col>
      <xdr:colOff>114300</xdr:colOff>
      <xdr:row>37</xdr:row>
      <xdr:rowOff>112268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3644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169184</xdr:rowOff>
    </xdr:from>
    <xdr:to>
      <xdr:col>116</xdr:col>
      <xdr:colOff>114300</xdr:colOff>
      <xdr:row>37</xdr:row>
      <xdr:rowOff>99334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20611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9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10262</xdr:rowOff>
    </xdr:from>
    <xdr:to>
      <xdr:col>112</xdr:col>
      <xdr:colOff>38100</xdr:colOff>
      <xdr:row>37</xdr:row>
      <xdr:rowOff>111862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128389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22515</xdr:rowOff>
    </xdr:from>
    <xdr:to>
      <xdr:col>107</xdr:col>
      <xdr:colOff>101600</xdr:colOff>
      <xdr:row>37</xdr:row>
      <xdr:rowOff>124115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140642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41991</xdr:rowOff>
    </xdr:from>
    <xdr:to>
      <xdr:col>102</xdr:col>
      <xdr:colOff>165100</xdr:colOff>
      <xdr:row>37</xdr:row>
      <xdr:rowOff>143591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160118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61468</xdr:rowOff>
    </xdr:from>
    <xdr:to>
      <xdr:col>98</xdr:col>
      <xdr:colOff>38100</xdr:colOff>
      <xdr:row>37</xdr:row>
      <xdr:rowOff>163068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8145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133680</xdr:rowOff>
    </xdr:from>
    <xdr:to>
      <xdr:col>116</xdr:col>
      <xdr:colOff>63500</xdr:colOff>
      <xdr:row>58</xdr:row>
      <xdr:rowOff>133985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778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133985</xdr:rowOff>
    </xdr:from>
    <xdr:to>
      <xdr:col>111</xdr:col>
      <xdr:colOff>177800</xdr:colOff>
      <xdr:row>58</xdr:row>
      <xdr:rowOff>134214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80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134671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783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134671</xdr:rowOff>
    </xdr:from>
    <xdr:to>
      <xdr:col>102</xdr:col>
      <xdr:colOff>114300</xdr:colOff>
      <xdr:row>58</xdr:row>
      <xdr:rowOff>135737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787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82880</xdr:rowOff>
    </xdr:from>
    <xdr:to>
      <xdr:col>116</xdr:col>
      <xdr:colOff>114300</xdr:colOff>
      <xdr:row>59</xdr:row>
      <xdr:rowOff>13030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42257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1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83185</xdr:rowOff>
    </xdr:from>
    <xdr:to>
      <xdr:col>112</xdr:col>
      <xdr:colOff>38100</xdr:colOff>
      <xdr:row>59</xdr:row>
      <xdr:rowOff>13335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83414</xdr:rowOff>
    </xdr:from>
    <xdr:to>
      <xdr:col>107</xdr:col>
      <xdr:colOff>101600</xdr:colOff>
      <xdr:row>59</xdr:row>
      <xdr:rowOff>13564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4691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83871</xdr:rowOff>
    </xdr:from>
    <xdr:to>
      <xdr:col>102</xdr:col>
      <xdr:colOff>165100</xdr:colOff>
      <xdr:row>59</xdr:row>
      <xdr:rowOff>14021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5148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84937</xdr:rowOff>
    </xdr:from>
    <xdr:to>
      <xdr:col>98</xdr:col>
      <xdr:colOff>38100</xdr:colOff>
      <xdr:row>59</xdr:row>
      <xdr:rowOff>15087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6214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60758</xdr:rowOff>
    </xdr:from>
    <xdr:to>
      <xdr:col>116</xdr:col>
      <xdr:colOff>63500</xdr:colOff>
      <xdr:row>76</xdr:row>
      <xdr:rowOff>74988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90958"/>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55632</xdr:rowOff>
    </xdr:from>
    <xdr:to>
      <xdr:col>111</xdr:col>
      <xdr:colOff>177800</xdr:colOff>
      <xdr:row>76</xdr:row>
      <xdr:rowOff>74988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85832"/>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55632</xdr:rowOff>
    </xdr:from>
    <xdr:to>
      <xdr:col>107</xdr:col>
      <xdr:colOff>50800</xdr:colOff>
      <xdr:row>76</xdr:row>
      <xdr:rowOff>137491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85832"/>
          <a:ext cx="889000" cy="8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115393</xdr:rowOff>
    </xdr:from>
    <xdr:to>
      <xdr:col>102</xdr:col>
      <xdr:colOff>114300</xdr:colOff>
      <xdr:row>76</xdr:row>
      <xdr:rowOff>137491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14559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9958</xdr:rowOff>
    </xdr:from>
    <xdr:to>
      <xdr:col>116</xdr:col>
      <xdr:colOff>114300</xdr:colOff>
      <xdr:row>76</xdr:row>
      <xdr:rowOff>111558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32834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24188</xdr:rowOff>
    </xdr:from>
    <xdr:to>
      <xdr:col>112</xdr:col>
      <xdr:colOff>38100</xdr:colOff>
      <xdr:row>76</xdr:row>
      <xdr:rowOff>125788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142314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4832</xdr:rowOff>
    </xdr:from>
    <xdr:to>
      <xdr:col>107</xdr:col>
      <xdr:colOff>101600</xdr:colOff>
      <xdr:row>76</xdr:row>
      <xdr:rowOff>106432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122959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86691</xdr:rowOff>
    </xdr:from>
    <xdr:to>
      <xdr:col>102</xdr:col>
      <xdr:colOff>165100</xdr:colOff>
      <xdr:row>77</xdr:row>
      <xdr:rowOff>16841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33367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64593</xdr:rowOff>
    </xdr:from>
    <xdr:to>
      <xdr:col>98</xdr:col>
      <xdr:colOff>38100</xdr:colOff>
      <xdr:row>76</xdr:row>
      <xdr:rowOff>166193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11269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●人件費は、行財政改革による職員削減効果で、近年、総額は増えているが類似団体よりも下回っている。　</a:t>
          </a: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●扶助費は、障害者福祉サービス事業費や障害児通所給付事業費などの経常的なもののほか、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住民税非課税世帯への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臨時給付金等で類似団体よりも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大幅に</a:t>
          </a:r>
          <a:r>
            <a:rPr kumimoji="1" lang="ja-JP" altLang="ja-JP" sz="1100" b="0" i="0" u="none" strike="noStrike" kern="0" cap="none" spc="0" normalizeH="0" baseline="0" noProof="0">
              <a:ln>
                <a:noFill/>
              </a:ln>
              <a:solidFill>
                <a:prstClr val="black"/>
              </a:solidFill>
              <a:effectLst/>
              <a:uLnTx/>
              <a:uFillTx/>
              <a:latin typeface="+mn-lt"/>
              <a:ea typeface="+mn-ea"/>
              <a:cs typeface="+mn-cs"/>
            </a:rPr>
            <a:t>上回っている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●補助費等は、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令和４年度物価高騰対策で実施した商品券事業などにより、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類似団体よりも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回っている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en-US" sz="1100" b="0" i="0" u="none" strike="noStrike" kern="0" cap="none" spc="0" normalizeH="0" baseline="0" noProof="0">
              <a:ln>
                <a:noFill/>
              </a:ln>
              <a:solidFill>
                <a:srgbClr val="FF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●積立金は、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減債基金や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退職手当基金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公共施設等整備基金に積立てた</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が、ふるさと応援基金への積立額が下がったため、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a:t>
          </a:r>
          <a:r>
            <a:rPr kumimoji="1" lang="ja-JP" altLang="ja-JP" sz="1100" b="0" i="0" u="none" strike="noStrike" kern="0" cap="none" spc="0" normalizeH="0" baseline="0" noProof="0">
              <a:ln>
                <a:noFill/>
              </a:ln>
              <a:solidFill>
                <a:prstClr val="black"/>
              </a:solidFill>
              <a:effectLst/>
              <a:uLnTx/>
              <a:uFillTx/>
              <a:latin typeface="+mn-lt"/>
              <a:ea typeface="+mn-ea"/>
              <a:cs typeface="+mn-cs"/>
            </a:rPr>
            <a:t>似団体</a:t>
          </a:r>
          <a:r>
            <a:rPr kumimoji="1" lang="ja-JP" altLang="en-US" sz="1100" b="0" i="0" u="none" strike="noStrike" kern="0" cap="none" spc="0" normalizeH="0" baseline="0" noProof="0">
              <a:ln>
                <a:noFill/>
              </a:ln>
              <a:solidFill>
                <a:prstClr val="black"/>
              </a:solidFill>
              <a:effectLst/>
              <a:uLnTx/>
              <a:uFillTx/>
              <a:latin typeface="+mn-lt"/>
              <a:ea typeface="+mn-ea"/>
              <a:cs typeface="+mn-cs"/>
            </a:rPr>
            <a:t>との差が広がった。</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●物件費は、過去の行財政改革の効果で、いずれの年も類似団体を下回っている。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●普通建設事業費は、頃末南地区都市再生整備事業等を実施していることから、新規整備費が増えている。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●公債費は、施設の老朽化により投資的事業費が増加していることもあり、今後も増える見込みであるが、類似団体より下回っている。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●繰出金は、後期高齢者医療、介護保険への繰出金が</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したため、類似</a:t>
          </a:r>
          <a:r>
            <a:rPr kumimoji="1" lang="ja-JP" altLang="ja-JP" sz="1100" b="0" i="0" u="none" strike="noStrike" kern="0" cap="none" spc="0" normalizeH="0" baseline="0" noProof="0">
              <a:ln>
                <a:noFill/>
              </a:ln>
              <a:solidFill>
                <a:prstClr val="black"/>
              </a:solidFill>
              <a:effectLst/>
              <a:uLnTx/>
              <a:uFillTx/>
              <a:latin typeface="+mn-lt"/>
              <a:ea typeface="+mn-ea"/>
              <a:cs typeface="+mn-cs"/>
            </a:rPr>
            <a:t>団体よりも上回っている</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27,810
27,375
11.01
12,429,922
11,785,586
605,478
6,234,373
7,717,744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90932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558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74168</xdr:rowOff>
    </xdr:from>
    <xdr:to>
      <xdr:col>19</xdr:col>
      <xdr:colOff>177800</xdr:colOff>
      <xdr:row>35</xdr:row>
      <xdr:rowOff>90932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491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9779</xdr:rowOff>
    </xdr:from>
    <xdr:to>
      <xdr:col>15</xdr:col>
      <xdr:colOff>50800</xdr:colOff>
      <xdr:row>35</xdr:row>
      <xdr:rowOff>74168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0529"/>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60452</xdr:rowOff>
    </xdr:from>
    <xdr:to>
      <xdr:col>10</xdr:col>
      <xdr:colOff>114300</xdr:colOff>
      <xdr:row>35</xdr:row>
      <xdr:rowOff>9779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89752"/>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40132</xdr:rowOff>
    </xdr:from>
    <xdr:to>
      <xdr:col>20</xdr:col>
      <xdr:colOff>38100</xdr:colOff>
      <xdr:row>35</xdr:row>
      <xdr:rowOff>141732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132859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23368</xdr:rowOff>
    </xdr:from>
    <xdr:to>
      <xdr:col>15</xdr:col>
      <xdr:colOff>101600</xdr:colOff>
      <xdr:row>35</xdr:row>
      <xdr:rowOff>124968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141495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130429</xdr:rowOff>
    </xdr:from>
    <xdr:to>
      <xdr:col>10</xdr:col>
      <xdr:colOff>165100</xdr:colOff>
      <xdr:row>35</xdr:row>
      <xdr:rowOff>60579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77106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9652</xdr:rowOff>
    </xdr:from>
    <xdr:to>
      <xdr:col>6</xdr:col>
      <xdr:colOff>38100</xdr:colOff>
      <xdr:row>34</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127779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158796</xdr:rowOff>
    </xdr:from>
    <xdr:to>
      <xdr:col>24</xdr:col>
      <xdr:colOff>63500</xdr:colOff>
      <xdr:row>58</xdr:row>
      <xdr:rowOff>15029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1446"/>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13513</xdr:rowOff>
    </xdr:from>
    <xdr:to>
      <xdr:col>19</xdr:col>
      <xdr:colOff>177800</xdr:colOff>
      <xdr:row>57</xdr:row>
      <xdr:rowOff>158796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4713"/>
          <a:ext cx="889000" cy="3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13513</xdr:rowOff>
    </xdr:from>
    <xdr:to>
      <xdr:col>15</xdr:col>
      <xdr:colOff>50800</xdr:colOff>
      <xdr:row>58</xdr:row>
      <xdr:rowOff>67687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4713"/>
          <a:ext cx="889000" cy="39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67687</xdr:rowOff>
    </xdr:from>
    <xdr:to>
      <xdr:col>10</xdr:col>
      <xdr:colOff>114300</xdr:colOff>
      <xdr:row>58</xdr:row>
      <xdr:rowOff>72888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178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135679</xdr:rowOff>
    </xdr:from>
    <xdr:to>
      <xdr:col>24</xdr:col>
      <xdr:colOff>114300</xdr:colOff>
      <xdr:row>58</xdr:row>
      <xdr:rowOff>65829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50606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107996</xdr:rowOff>
    </xdr:from>
    <xdr:to>
      <xdr:col>20</xdr:col>
      <xdr:colOff>38100</xdr:colOff>
      <xdr:row>58</xdr:row>
      <xdr:rowOff>38146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29273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134163</xdr:rowOff>
    </xdr:from>
    <xdr:to>
      <xdr:col>15</xdr:col>
      <xdr:colOff>101600</xdr:colOff>
      <xdr:row>56</xdr:row>
      <xdr:rowOff>64313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55440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16887</xdr:rowOff>
    </xdr:from>
    <xdr:to>
      <xdr:col>10</xdr:col>
      <xdr:colOff>165100</xdr:colOff>
      <xdr:row>58</xdr:row>
      <xdr:rowOff>118487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109614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22088</xdr:rowOff>
    </xdr:from>
    <xdr:to>
      <xdr:col>6</xdr:col>
      <xdr:colOff>38100</xdr:colOff>
      <xdr:row>58</xdr:row>
      <xdr:rowOff>123688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114815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168983</xdr:rowOff>
    </xdr:from>
    <xdr:to>
      <xdr:col>24</xdr:col>
      <xdr:colOff>63500</xdr:colOff>
      <xdr:row>75</xdr:row>
      <xdr:rowOff>43231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6283"/>
          <a:ext cx="8382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43231</xdr:rowOff>
    </xdr:from>
    <xdr:to>
      <xdr:col>19</xdr:col>
      <xdr:colOff>177800</xdr:colOff>
      <xdr:row>76</xdr:row>
      <xdr:rowOff>136728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1981"/>
          <a:ext cx="889000" cy="26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136728</xdr:rowOff>
    </xdr:from>
    <xdr:to>
      <xdr:col>15</xdr:col>
      <xdr:colOff>50800</xdr:colOff>
      <xdr:row>77</xdr:row>
      <xdr:rowOff>26406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6928"/>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26406</xdr:rowOff>
    </xdr:from>
    <xdr:to>
      <xdr:col>10</xdr:col>
      <xdr:colOff>114300</xdr:colOff>
      <xdr:row>77</xdr:row>
      <xdr:rowOff>102095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8056"/>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118183</xdr:rowOff>
    </xdr:from>
    <xdr:to>
      <xdr:col>24</xdr:col>
      <xdr:colOff>114300</xdr:colOff>
      <xdr:row>75</xdr:row>
      <xdr:rowOff>48333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141060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163881</xdr:rowOff>
    </xdr:from>
    <xdr:to>
      <xdr:col>20</xdr:col>
      <xdr:colOff>38100</xdr:colOff>
      <xdr:row>75</xdr:row>
      <xdr:rowOff>94031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110558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85928</xdr:rowOff>
    </xdr:from>
    <xdr:to>
      <xdr:col>15</xdr:col>
      <xdr:colOff>101600</xdr:colOff>
      <xdr:row>77</xdr:row>
      <xdr:rowOff>16078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32605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147056</xdr:rowOff>
    </xdr:from>
    <xdr:to>
      <xdr:col>10</xdr:col>
      <xdr:colOff>165100</xdr:colOff>
      <xdr:row>77</xdr:row>
      <xdr:rowOff>77206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93733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5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51295</xdr:rowOff>
    </xdr:from>
    <xdr:to>
      <xdr:col>6</xdr:col>
      <xdr:colOff>38100</xdr:colOff>
      <xdr:row>77</xdr:row>
      <xdr:rowOff>152895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169422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78973</xdr:rowOff>
    </xdr:from>
    <xdr:to>
      <xdr:col>24</xdr:col>
      <xdr:colOff>63500</xdr:colOff>
      <xdr:row>98</xdr:row>
      <xdr:rowOff>119959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81073"/>
          <a:ext cx="838200" cy="4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78973</xdr:rowOff>
    </xdr:from>
    <xdr:to>
      <xdr:col>19</xdr:col>
      <xdr:colOff>177800</xdr:colOff>
      <xdr:row>99</xdr:row>
      <xdr:rowOff>6491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1073"/>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6491</xdr:rowOff>
    </xdr:from>
    <xdr:to>
      <xdr:col>15</xdr:col>
      <xdr:colOff>50800</xdr:colOff>
      <xdr:row>99</xdr:row>
      <xdr:rowOff>23963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004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143994</xdr:rowOff>
    </xdr:from>
    <xdr:to>
      <xdr:col>10</xdr:col>
      <xdr:colOff>114300</xdr:colOff>
      <xdr:row>99</xdr:row>
      <xdr:rowOff>23963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46094"/>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69159</xdr:rowOff>
    </xdr:from>
    <xdr:to>
      <xdr:col>24</xdr:col>
      <xdr:colOff>114300</xdr:colOff>
      <xdr:row>98</xdr:row>
      <xdr:rowOff>170759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155536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28173</xdr:rowOff>
    </xdr:from>
    <xdr:to>
      <xdr:col>20</xdr:col>
      <xdr:colOff>38100</xdr:colOff>
      <xdr:row>98</xdr:row>
      <xdr:rowOff>129773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120900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127141</xdr:rowOff>
    </xdr:from>
    <xdr:to>
      <xdr:col>15</xdr:col>
      <xdr:colOff>101600</xdr:colOff>
      <xdr:row>99</xdr:row>
      <xdr:rowOff>57291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48418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144613</xdr:rowOff>
    </xdr:from>
    <xdr:to>
      <xdr:col>10</xdr:col>
      <xdr:colOff>165100</xdr:colOff>
      <xdr:row>99</xdr:row>
      <xdr:rowOff>74763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65890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93194</xdr:rowOff>
    </xdr:from>
    <xdr:to>
      <xdr:col>6</xdr:col>
      <xdr:colOff>38100</xdr:colOff>
      <xdr:row>99</xdr:row>
      <xdr:rowOff>23344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14471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75365</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6191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75365</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6191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24565</xdr:rowOff>
    </xdr:from>
    <xdr:to>
      <xdr:col>46</xdr:col>
      <xdr:colOff>38100</xdr:colOff>
      <xdr:row>39</xdr:row>
      <xdr:rowOff>126165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117292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03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70026</xdr:rowOff>
    </xdr:from>
    <xdr:to>
      <xdr:col>55</xdr:col>
      <xdr:colOff>0</xdr:colOff>
      <xdr:row>59</xdr:row>
      <xdr:rowOff>70255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55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66825</xdr:rowOff>
    </xdr:from>
    <xdr:to>
      <xdr:col>50</xdr:col>
      <xdr:colOff>114300</xdr:colOff>
      <xdr:row>59</xdr:row>
      <xdr:rowOff>70255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237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66825</xdr:rowOff>
    </xdr:from>
    <xdr:to>
      <xdr:col>45</xdr:col>
      <xdr:colOff>177800</xdr:colOff>
      <xdr:row>59</xdr:row>
      <xdr:rowOff>69062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237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68295</xdr:rowOff>
    </xdr:from>
    <xdr:to>
      <xdr:col>41</xdr:col>
      <xdr:colOff>50800</xdr:colOff>
      <xdr:row>59</xdr:row>
      <xdr:rowOff>69062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83845"/>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19226</xdr:rowOff>
    </xdr:from>
    <xdr:to>
      <xdr:col>55</xdr:col>
      <xdr:colOff>50800</xdr:colOff>
      <xdr:row>59</xdr:row>
      <xdr:rowOff>120826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105603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19455</xdr:rowOff>
    </xdr:from>
    <xdr:to>
      <xdr:col>50</xdr:col>
      <xdr:colOff>165100</xdr:colOff>
      <xdr:row>59</xdr:row>
      <xdr:rowOff>121055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112182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16025</xdr:rowOff>
    </xdr:from>
    <xdr:to>
      <xdr:col>46</xdr:col>
      <xdr:colOff>38100</xdr:colOff>
      <xdr:row>59</xdr:row>
      <xdr:rowOff>117625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108752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18262</xdr:rowOff>
    </xdr:from>
    <xdr:to>
      <xdr:col>41</xdr:col>
      <xdr:colOff>101600</xdr:colOff>
      <xdr:row>59</xdr:row>
      <xdr:rowOff>119862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110989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17495</xdr:rowOff>
    </xdr:from>
    <xdr:to>
      <xdr:col>36</xdr:col>
      <xdr:colOff>165100</xdr:colOff>
      <xdr:row>59</xdr:row>
      <xdr:rowOff>119095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110222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32982</xdr:rowOff>
    </xdr:from>
    <xdr:to>
      <xdr:col>55</xdr:col>
      <xdr:colOff>0</xdr:colOff>
      <xdr:row>77</xdr:row>
      <xdr:rowOff>56223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23463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38850</xdr:rowOff>
    </xdr:from>
    <xdr:to>
      <xdr:col>50</xdr:col>
      <xdr:colOff>114300</xdr:colOff>
      <xdr:row>77</xdr:row>
      <xdr:rowOff>32982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897600"/>
          <a:ext cx="889000" cy="3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38850</xdr:rowOff>
    </xdr:from>
    <xdr:to>
      <xdr:col>45</xdr:col>
      <xdr:colOff>177800</xdr:colOff>
      <xdr:row>78</xdr:row>
      <xdr:rowOff>100724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897600"/>
          <a:ext cx="889000" cy="57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100724</xdr:rowOff>
    </xdr:from>
    <xdr:to>
      <xdr:col>41</xdr:col>
      <xdr:colOff>50800</xdr:colOff>
      <xdr:row>78</xdr:row>
      <xdr:rowOff>109144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73824"/>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5423</xdr:rowOff>
    </xdr:from>
    <xdr:to>
      <xdr:col>55</xdr:col>
      <xdr:colOff>50800</xdr:colOff>
      <xdr:row>77</xdr:row>
      <xdr:rowOff>107023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155300</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153632</xdr:rowOff>
    </xdr:from>
    <xdr:to>
      <xdr:col>50</xdr:col>
      <xdr:colOff>165100</xdr:colOff>
      <xdr:row>77</xdr:row>
      <xdr:rowOff>83782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100309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159500</xdr:rowOff>
    </xdr:from>
    <xdr:to>
      <xdr:col>46</xdr:col>
      <xdr:colOff>38100</xdr:colOff>
      <xdr:row>75</xdr:row>
      <xdr:rowOff>89650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8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106177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49924</xdr:rowOff>
    </xdr:from>
    <xdr:to>
      <xdr:col>41</xdr:col>
      <xdr:colOff>101600</xdr:colOff>
      <xdr:row>78</xdr:row>
      <xdr:rowOff>151524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142651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58344</xdr:rowOff>
    </xdr:from>
    <xdr:to>
      <xdr:col>36</xdr:col>
      <xdr:colOff>165100</xdr:colOff>
      <xdr:row>78</xdr:row>
      <xdr:rowOff>159944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151071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145338</xdr:rowOff>
    </xdr:from>
    <xdr:to>
      <xdr:col>55</xdr:col>
      <xdr:colOff>0</xdr:colOff>
      <xdr:row>96</xdr:row>
      <xdr:rowOff>44875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433088"/>
          <a:ext cx="838200" cy="7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145338</xdr:rowOff>
    </xdr:from>
    <xdr:to>
      <xdr:col>50</xdr:col>
      <xdr:colOff>114300</xdr:colOff>
      <xdr:row>96</xdr:row>
      <xdr:rowOff>31409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33088"/>
          <a:ext cx="8890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31409</xdr:rowOff>
    </xdr:from>
    <xdr:to>
      <xdr:col>45</xdr:col>
      <xdr:colOff>177800</xdr:colOff>
      <xdr:row>96</xdr:row>
      <xdr:rowOff>56620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90609"/>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56620</xdr:rowOff>
    </xdr:from>
    <xdr:to>
      <xdr:col>41</xdr:col>
      <xdr:colOff>50800</xdr:colOff>
      <xdr:row>97</xdr:row>
      <xdr:rowOff>43286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15820"/>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165525</xdr:rowOff>
    </xdr:from>
    <xdr:to>
      <xdr:col>55</xdr:col>
      <xdr:colOff>50800</xdr:colOff>
      <xdr:row>96</xdr:row>
      <xdr:rowOff>95675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16952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94538</xdr:rowOff>
    </xdr:from>
    <xdr:to>
      <xdr:col>50</xdr:col>
      <xdr:colOff>165100</xdr:colOff>
      <xdr:row>96</xdr:row>
      <xdr:rowOff>24688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41215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152059</xdr:rowOff>
    </xdr:from>
    <xdr:to>
      <xdr:col>46</xdr:col>
      <xdr:colOff>38100</xdr:colOff>
      <xdr:row>96</xdr:row>
      <xdr:rowOff>82209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98736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5820</xdr:rowOff>
    </xdr:from>
    <xdr:to>
      <xdr:col>41</xdr:col>
      <xdr:colOff>101600</xdr:colOff>
      <xdr:row>96</xdr:row>
      <xdr:rowOff>107420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123947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163936</xdr:rowOff>
    </xdr:from>
    <xdr:to>
      <xdr:col>36</xdr:col>
      <xdr:colOff>165100</xdr:colOff>
      <xdr:row>97</xdr:row>
      <xdr:rowOff>94086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85213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85103</xdr:rowOff>
    </xdr:from>
    <xdr:to>
      <xdr:col>85</xdr:col>
      <xdr:colOff>127000</xdr:colOff>
      <xdr:row>38</xdr:row>
      <xdr:rowOff>105067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600203"/>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47917</xdr:rowOff>
    </xdr:from>
    <xdr:to>
      <xdr:col>81</xdr:col>
      <xdr:colOff>50800</xdr:colOff>
      <xdr:row>38</xdr:row>
      <xdr:rowOff>105067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6301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47917</xdr:rowOff>
    </xdr:from>
    <xdr:to>
      <xdr:col>76</xdr:col>
      <xdr:colOff>114300</xdr:colOff>
      <xdr:row>38</xdr:row>
      <xdr:rowOff>92494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6301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92494</xdr:rowOff>
    </xdr:from>
    <xdr:to>
      <xdr:col>71</xdr:col>
      <xdr:colOff>177800</xdr:colOff>
      <xdr:row>38</xdr:row>
      <xdr:rowOff>95390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60759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34303</xdr:rowOff>
    </xdr:from>
    <xdr:to>
      <xdr:col>85</xdr:col>
      <xdr:colOff>177800</xdr:colOff>
      <xdr:row>38</xdr:row>
      <xdr:rowOff>135903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120680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54267</xdr:rowOff>
    </xdr:from>
    <xdr:to>
      <xdr:col>81</xdr:col>
      <xdr:colOff>101600</xdr:colOff>
      <xdr:row>38</xdr:row>
      <xdr:rowOff>155867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146994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168567</xdr:rowOff>
    </xdr:from>
    <xdr:to>
      <xdr:col>76</xdr:col>
      <xdr:colOff>165100</xdr:colOff>
      <xdr:row>38</xdr:row>
      <xdr:rowOff>98717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89844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41694</xdr:rowOff>
    </xdr:from>
    <xdr:to>
      <xdr:col>72</xdr:col>
      <xdr:colOff>38100</xdr:colOff>
      <xdr:row>38</xdr:row>
      <xdr:rowOff>143294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134421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44590</xdr:rowOff>
    </xdr:from>
    <xdr:to>
      <xdr:col>67</xdr:col>
      <xdr:colOff>101600</xdr:colOff>
      <xdr:row>38</xdr:row>
      <xdr:rowOff>146190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137317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129756</xdr:rowOff>
    </xdr:from>
    <xdr:to>
      <xdr:col>85</xdr:col>
      <xdr:colOff>127000</xdr:colOff>
      <xdr:row>58</xdr:row>
      <xdr:rowOff>3046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02406"/>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73700</xdr:rowOff>
    </xdr:from>
    <xdr:to>
      <xdr:col>81</xdr:col>
      <xdr:colOff>50800</xdr:colOff>
      <xdr:row>58</xdr:row>
      <xdr:rowOff>3046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46350"/>
          <a:ext cx="889000" cy="10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59004</xdr:rowOff>
    </xdr:from>
    <xdr:to>
      <xdr:col>76</xdr:col>
      <xdr:colOff>114300</xdr:colOff>
      <xdr:row>57</xdr:row>
      <xdr:rowOff>73700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8316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58514</xdr:rowOff>
    </xdr:from>
    <xdr:to>
      <xdr:col>71</xdr:col>
      <xdr:colOff>177800</xdr:colOff>
      <xdr:row>57</xdr:row>
      <xdr:rowOff>59004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83116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78956</xdr:rowOff>
    </xdr:from>
    <xdr:to>
      <xdr:col>85</xdr:col>
      <xdr:colOff>177800</xdr:colOff>
      <xdr:row>58</xdr:row>
      <xdr:rowOff>9106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57383</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123696</xdr:rowOff>
    </xdr:from>
    <xdr:to>
      <xdr:col>81</xdr:col>
      <xdr:colOff>101600</xdr:colOff>
      <xdr:row>58</xdr:row>
      <xdr:rowOff>53846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44973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22900</xdr:rowOff>
    </xdr:from>
    <xdr:to>
      <xdr:col>76</xdr:col>
      <xdr:colOff>165100</xdr:colOff>
      <xdr:row>57</xdr:row>
      <xdr:rowOff>124500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115627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8204</xdr:rowOff>
    </xdr:from>
    <xdr:to>
      <xdr:col>72</xdr:col>
      <xdr:colOff>38100</xdr:colOff>
      <xdr:row>57</xdr:row>
      <xdr:rowOff>109804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100931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7714</xdr:rowOff>
    </xdr:from>
    <xdr:to>
      <xdr:col>67</xdr:col>
      <xdr:colOff>101600</xdr:colOff>
      <xdr:row>57</xdr:row>
      <xdr:rowOff>109314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100441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xdr:rowOff>
    </xdr:from>
    <xdr:to>
      <xdr:col>85</xdr:col>
      <xdr:colOff>127000</xdr:colOff>
      <xdr:row>97</xdr:row>
      <xdr:rowOff>30789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34889"/>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30789</xdr:rowOff>
    </xdr:from>
    <xdr:to>
      <xdr:col>81</xdr:col>
      <xdr:colOff>50800</xdr:colOff>
      <xdr:row>97</xdr:row>
      <xdr:rowOff>49518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61439"/>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49518</xdr:rowOff>
    </xdr:from>
    <xdr:to>
      <xdr:col>76</xdr:col>
      <xdr:colOff>114300</xdr:colOff>
      <xdr:row>97</xdr:row>
      <xdr:rowOff>67610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80168"/>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67610</xdr:rowOff>
    </xdr:from>
    <xdr:to>
      <xdr:col>71</xdr:col>
      <xdr:colOff>177800</xdr:colOff>
      <xdr:row>97</xdr:row>
      <xdr:rowOff>126588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9826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124889</xdr:rowOff>
    </xdr:from>
    <xdr:to>
      <xdr:col>85</xdr:col>
      <xdr:colOff>177800</xdr:colOff>
      <xdr:row>97</xdr:row>
      <xdr:rowOff>55039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103316</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151439</xdr:rowOff>
    </xdr:from>
    <xdr:to>
      <xdr:col>81</xdr:col>
      <xdr:colOff>101600</xdr:colOff>
      <xdr:row>97</xdr:row>
      <xdr:rowOff>81589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72716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170168</xdr:rowOff>
    </xdr:from>
    <xdr:to>
      <xdr:col>76</xdr:col>
      <xdr:colOff>165100</xdr:colOff>
      <xdr:row>97</xdr:row>
      <xdr:rowOff>100318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91445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16810</xdr:rowOff>
    </xdr:from>
    <xdr:to>
      <xdr:col>72</xdr:col>
      <xdr:colOff>38100</xdr:colOff>
      <xdr:row>97</xdr:row>
      <xdr:rowOff>118410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109537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75788</xdr:rowOff>
    </xdr:from>
    <xdr:to>
      <xdr:col>67</xdr:col>
      <xdr:colOff>101600</xdr:colOff>
      <xdr:row>98</xdr:row>
      <xdr:rowOff>5938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0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168515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消防費・衛生費は、一部事務組合で運営しているため、町単独運営より効率的に運営できている。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農林水産業費・商工費に関しては、主要産業のないベットタウンであるため近年大幅に下回り、今後もこの状況が続くと思われる。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しかし、商工費に関して令和２、３年度は、新型コロナウイルス感染症対策として、商工業を下支えする施策を多く実施したため、数値が上昇した。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民生費は、公営住宅が多いため低所得者層が多く、また、高齢化率の上昇に伴って増加が続くものと思われる。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商工費と同様</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コロナ対策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や物価高騰対策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により大きく上昇。</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土木費は、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平均値に比べ高い水準にあるが、令和４年度に駅前再開発の事業が完成を迎えた。</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快適なベットタウンとしての地位を確立し、生産年齢層の定住者を増やす施策を実施し続けるため、今後も教育費・土木費の施策を重点的に推進していく。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令和３年度は地方交付税等の増収で、基金の取り崩しがなかったことから、実質単年度収支が黒字に改善した</a:t>
          </a:r>
          <a:r>
            <a:rPr kumimoji="1" lang="ja-JP" altLang="en-US" sz="1100">
              <a:solidFill>
                <a:sysClr val="windowText" lastClr="000000"/>
              </a:solidFill>
              <a:effectLst/>
              <a:latin typeface="+mn-lt"/>
              <a:ea typeface="+mn-ea"/>
              <a:cs typeface="+mn-cs"/>
            </a:rPr>
            <a:t>が、令和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年度は扶助費やコロナ明けで事業再開等もあり支出が増加し、令和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年以前と同等の数値に戻った。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普通会計及び公営企業会計等、すべての会計において財源不足等による赤字は発生していないため、連結赤字比率は引き続き発生していない。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各会計とも歳出は削減しがたいものと思われるが、料金、保険税など歳入面での見直しを行ないつつ、町全体の黒字額の確保に努める必要がある。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12429922</v>
      </c>
      <c r="BO4" s="449"/>
      <c r="BP4" s="449"/>
      <c r="BQ4" s="449"/>
      <c r="BR4" s="449"/>
      <c r="BS4" s="449"/>
      <c r="BT4" s="449"/>
      <c r="BU4" s="450"/>
      <c r="BV4" s="448">
        <v>12638020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9.6999999999999993</v>
      </c>
      <c r="CU4" s="589"/>
      <c r="CV4" s="589"/>
      <c r="CW4" s="589"/>
      <c r="CX4" s="589"/>
      <c r="CY4" s="589"/>
      <c r="CZ4" s="589"/>
      <c r="DA4" s="590"/>
      <c r="DB4" s="588">
        <v>9.8000000000000007</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11785586</v>
      </c>
      <c r="BO5" s="420"/>
      <c r="BP5" s="420"/>
      <c r="BQ5" s="420"/>
      <c r="BR5" s="420"/>
      <c r="BS5" s="420"/>
      <c r="BT5" s="420"/>
      <c r="BU5" s="421"/>
      <c r="BV5" s="419">
        <v>11993397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87.5</v>
      </c>
      <c r="CU5" s="417"/>
      <c r="CV5" s="417"/>
      <c r="CW5" s="417"/>
      <c r="CX5" s="417"/>
      <c r="CY5" s="417"/>
      <c r="CZ5" s="417"/>
      <c r="DA5" s="418"/>
      <c r="DB5" s="416">
        <v>84.9</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644336</v>
      </c>
      <c r="BO6" s="420"/>
      <c r="BP6" s="420"/>
      <c r="BQ6" s="420"/>
      <c r="BR6" s="420"/>
      <c r="BS6" s="420"/>
      <c r="BT6" s="420"/>
      <c r="BU6" s="421"/>
      <c r="BV6" s="419">
        <v>644623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88.9</v>
      </c>
      <c r="CU6" s="563"/>
      <c r="CV6" s="563"/>
      <c r="CW6" s="563"/>
      <c r="CX6" s="563"/>
      <c r="CY6" s="563"/>
      <c r="CZ6" s="563"/>
      <c r="DA6" s="564"/>
      <c r="DB6" s="562">
        <v>88.5</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38858</v>
      </c>
      <c r="BO7" s="420"/>
      <c r="BP7" s="420"/>
      <c r="BQ7" s="420"/>
      <c r="BR7" s="420"/>
      <c r="BS7" s="420"/>
      <c r="BT7" s="420"/>
      <c r="BU7" s="421"/>
      <c r="BV7" s="419">
        <v>25675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6234373</v>
      </c>
      <c r="CU7" s="420"/>
      <c r="CV7" s="420"/>
      <c r="CW7" s="420"/>
      <c r="CX7" s="420"/>
      <c r="CY7" s="420"/>
      <c r="CZ7" s="420"/>
      <c r="DA7" s="421"/>
      <c r="DB7" s="419">
        <v>6340819</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605478</v>
      </c>
      <c r="BO8" s="420"/>
      <c r="BP8" s="420"/>
      <c r="BQ8" s="420"/>
      <c r="BR8" s="420"/>
      <c r="BS8" s="420"/>
      <c r="BT8" s="420"/>
      <c r="BU8" s="421"/>
      <c r="BV8" s="419">
        <v>618948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28114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107</v>
      </c>
      <c r="AV9" s="478"/>
      <c r="AW9" s="478"/>
      <c r="AX9" s="478"/>
      <c r="AY9" s="433" t="s">
        <v>118</v>
      </c>
      <c r="AZ9" s="434"/>
      <c r="BA9" s="434"/>
      <c r="BB9" s="434"/>
      <c r="BC9" s="434"/>
      <c r="BD9" s="434"/>
      <c r="BE9" s="434"/>
      <c r="BF9" s="434"/>
      <c r="BG9" s="434"/>
      <c r="BH9" s="434"/>
      <c r="BI9" s="434"/>
      <c r="BJ9" s="434"/>
      <c r="BK9" s="434"/>
      <c r="BL9" s="434"/>
      <c r="BM9" s="435"/>
      <c r="BN9" s="419">
        <v>-13470</v>
      </c>
      <c r="BO9" s="420"/>
      <c r="BP9" s="420"/>
      <c r="BQ9" s="420"/>
      <c r="BR9" s="420"/>
      <c r="BS9" s="420"/>
      <c r="BT9" s="420"/>
      <c r="BU9" s="421"/>
      <c r="BV9" s="419">
        <v>224866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8.8000000000000007</v>
      </c>
      <c r="CU9" s="417"/>
      <c r="CV9" s="417"/>
      <c r="CW9" s="417"/>
      <c r="CX9" s="417"/>
      <c r="CY9" s="417"/>
      <c r="CZ9" s="417"/>
      <c r="DA9" s="418"/>
      <c r="DB9" s="416">
        <v>8.8000000000000007</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28997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745</v>
      </c>
      <c r="BO10" s="420"/>
      <c r="BP10" s="420"/>
      <c r="BQ10" s="420"/>
      <c r="BR10" s="420"/>
      <c r="BS10" s="420"/>
      <c r="BT10" s="420"/>
      <c r="BU10" s="421"/>
      <c r="BV10" s="419">
        <v>899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27810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95</v>
      </c>
      <c r="AV12" s="478"/>
      <c r="AW12" s="478"/>
      <c r="AX12" s="478"/>
      <c r="AY12" s="433" t="s">
        <v>137</v>
      </c>
      <c r="AZ12" s="434"/>
      <c r="BA12" s="434"/>
      <c r="BB12" s="434"/>
      <c r="BC12" s="434"/>
      <c r="BD12" s="434"/>
      <c r="BE12" s="434"/>
      <c r="BF12" s="434"/>
      <c r="BG12" s="434"/>
      <c r="BH12" s="434"/>
      <c r="BI12" s="434"/>
      <c r="BJ12" s="434"/>
      <c r="BK12" s="434"/>
      <c r="BL12" s="434"/>
      <c r="BM12" s="435"/>
      <c r="BN12" s="419">
        <v>300000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27375</v>
      </c>
      <c r="S13" s="507"/>
      <c r="T13" s="507"/>
      <c r="U13" s="507"/>
      <c r="V13" s="508"/>
      <c r="W13" s="509" t="s">
        <v>142</v>
      </c>
      <c r="X13" s="405"/>
      <c r="Y13" s="405"/>
      <c r="Z13" s="405"/>
      <c r="AA13" s="405"/>
      <c r="AB13" s="406"/>
      <c r="AC13" s="372">
        <v>120</v>
      </c>
      <c r="AD13" s="373"/>
      <c r="AE13" s="373"/>
      <c r="AF13" s="373"/>
      <c r="AG13" s="374"/>
      <c r="AH13" s="372">
        <v>121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-312725</v>
      </c>
      <c r="BO13" s="420"/>
      <c r="BP13" s="420"/>
      <c r="BQ13" s="420"/>
      <c r="BR13" s="420"/>
      <c r="BS13" s="420"/>
      <c r="BT13" s="420"/>
      <c r="BU13" s="421"/>
      <c r="BV13" s="419">
        <v>225765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4.9000000000000004</v>
      </c>
      <c r="CU13" s="417"/>
      <c r="CV13" s="417"/>
      <c r="CW13" s="417"/>
      <c r="CX13" s="417"/>
      <c r="CY13" s="417"/>
      <c r="CZ13" s="417"/>
      <c r="DA13" s="418"/>
      <c r="DB13" s="416">
        <v>5.0999999999999996</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27906</v>
      </c>
      <c r="S14" s="507"/>
      <c r="T14" s="507"/>
      <c r="U14" s="507"/>
      <c r="V14" s="508"/>
      <c r="W14" s="510"/>
      <c r="X14" s="408"/>
      <c r="Y14" s="408"/>
      <c r="Z14" s="408"/>
      <c r="AA14" s="408"/>
      <c r="AB14" s="409"/>
      <c r="AC14" s="499">
        <v>1</v>
      </c>
      <c r="AD14" s="500"/>
      <c r="AE14" s="500"/>
      <c r="AF14" s="500"/>
      <c r="AG14" s="501"/>
      <c r="AH14" s="499">
        <v>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13</v>
      </c>
      <c r="CU14" s="517"/>
      <c r="CV14" s="517"/>
      <c r="CW14" s="517"/>
      <c r="CX14" s="517"/>
      <c r="CY14" s="517"/>
      <c r="CZ14" s="517"/>
      <c r="DA14" s="518"/>
      <c r="DB14" s="516">
        <v>21.2</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27499</v>
      </c>
      <c r="S15" s="507"/>
      <c r="T15" s="507"/>
      <c r="U15" s="507"/>
      <c r="V15" s="508"/>
      <c r="W15" s="509" t="s">
        <v>150</v>
      </c>
      <c r="X15" s="405"/>
      <c r="Y15" s="405"/>
      <c r="Z15" s="405"/>
      <c r="AA15" s="405"/>
      <c r="AB15" s="406"/>
      <c r="AC15" s="372">
        <v>3509</v>
      </c>
      <c r="AD15" s="373"/>
      <c r="AE15" s="373"/>
      <c r="AF15" s="373"/>
      <c r="AG15" s="374"/>
      <c r="AH15" s="372">
        <v>3472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2732186</v>
      </c>
      <c r="BO15" s="449"/>
      <c r="BP15" s="449"/>
      <c r="BQ15" s="449"/>
      <c r="BR15" s="449"/>
      <c r="BS15" s="449"/>
      <c r="BT15" s="449"/>
      <c r="BU15" s="450"/>
      <c r="BV15" s="448">
        <v>2644679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29.9</v>
      </c>
      <c r="AD16" s="500"/>
      <c r="AE16" s="500"/>
      <c r="AF16" s="500"/>
      <c r="AG16" s="501"/>
      <c r="AH16" s="499">
        <v>30.1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5461655</v>
      </c>
      <c r="BO16" s="420"/>
      <c r="BP16" s="420"/>
      <c r="BQ16" s="420"/>
      <c r="BR16" s="420"/>
      <c r="BS16" s="420"/>
      <c r="BT16" s="420"/>
      <c r="BU16" s="421"/>
      <c r="BV16" s="419">
        <v>5327855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8096</v>
      </c>
      <c r="AD17" s="373"/>
      <c r="AE17" s="373"/>
      <c r="AF17" s="373"/>
      <c r="AG17" s="374"/>
      <c r="AH17" s="372">
        <v>7948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3402418</v>
      </c>
      <c r="BO17" s="420"/>
      <c r="BP17" s="420"/>
      <c r="BQ17" s="420"/>
      <c r="BR17" s="420"/>
      <c r="BS17" s="420"/>
      <c r="BT17" s="420"/>
      <c r="BU17" s="421"/>
      <c r="BV17" s="419">
        <v>3292985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11.01</v>
      </c>
      <c r="M18" s="472"/>
      <c r="N18" s="472"/>
      <c r="O18" s="472"/>
      <c r="P18" s="472"/>
      <c r="Q18" s="472"/>
      <c r="R18" s="473"/>
      <c r="S18" s="473"/>
      <c r="T18" s="473"/>
      <c r="U18" s="473"/>
      <c r="V18" s="474"/>
      <c r="W18" s="490"/>
      <c r="X18" s="491"/>
      <c r="Y18" s="491"/>
      <c r="Z18" s="491"/>
      <c r="AA18" s="491"/>
      <c r="AB18" s="515"/>
      <c r="AC18" s="389">
        <v>69</v>
      </c>
      <c r="AD18" s="390"/>
      <c r="AE18" s="390"/>
      <c r="AF18" s="390"/>
      <c r="AG18" s="475"/>
      <c r="AH18" s="389">
        <v>68.900000000000006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5669191</v>
      </c>
      <c r="BO18" s="420"/>
      <c r="BP18" s="420"/>
      <c r="BQ18" s="420"/>
      <c r="BR18" s="420"/>
      <c r="BS18" s="420"/>
      <c r="BT18" s="420"/>
      <c r="BU18" s="421"/>
      <c r="BV18" s="419">
        <v>5501371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2553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7925030</v>
      </c>
      <c r="BO19" s="420"/>
      <c r="BP19" s="420"/>
      <c r="BQ19" s="420"/>
      <c r="BR19" s="420"/>
      <c r="BS19" s="420"/>
      <c r="BT19" s="420"/>
      <c r="BU19" s="421"/>
      <c r="BV19" s="419">
        <v>7437019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12315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7717744</v>
      </c>
      <c r="BO22" s="449"/>
      <c r="BP22" s="449"/>
      <c r="BQ22" s="449"/>
      <c r="BR22" s="449"/>
      <c r="BS22" s="449"/>
      <c r="BT22" s="449"/>
      <c r="BU22" s="450"/>
      <c r="BV22" s="448">
        <v>7842205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7291027</v>
      </c>
      <c r="BO23" s="420"/>
      <c r="BP23" s="420"/>
      <c r="BQ23" s="420"/>
      <c r="BR23" s="420"/>
      <c r="BS23" s="420"/>
      <c r="BT23" s="420"/>
      <c r="BU23" s="421"/>
      <c r="BV23" s="419">
        <v>7397328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7660</v>
      </c>
      <c r="R24" s="373"/>
      <c r="S24" s="373"/>
      <c r="T24" s="373"/>
      <c r="U24" s="373"/>
      <c r="V24" s="374"/>
      <c r="W24" s="462"/>
      <c r="X24" s="399"/>
      <c r="Y24" s="400"/>
      <c r="Z24" s="375" t="s">
        <v>175</v>
      </c>
      <c r="AA24" s="376"/>
      <c r="AB24" s="376"/>
      <c r="AC24" s="376"/>
      <c r="AD24" s="376"/>
      <c r="AE24" s="376"/>
      <c r="AF24" s="376"/>
      <c r="AG24" s="377"/>
      <c r="AH24" s="372">
        <v>159</v>
      </c>
      <c r="AI24" s="373"/>
      <c r="AJ24" s="373"/>
      <c r="AK24" s="373"/>
      <c r="AL24" s="374"/>
      <c r="AM24" s="372">
        <v>495444</v>
      </c>
      <c r="AN24" s="373"/>
      <c r="AO24" s="373"/>
      <c r="AP24" s="373"/>
      <c r="AQ24" s="373"/>
      <c r="AR24" s="374"/>
      <c r="AS24" s="372">
        <v>3116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3731915</v>
      </c>
      <c r="BO24" s="420"/>
      <c r="BP24" s="420"/>
      <c r="BQ24" s="420"/>
      <c r="BR24" s="420"/>
      <c r="BS24" s="420"/>
      <c r="BT24" s="420"/>
      <c r="BU24" s="421"/>
      <c r="BV24" s="419">
        <v>3550191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6220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642806</v>
      </c>
      <c r="BO25" s="449"/>
      <c r="BP25" s="449"/>
      <c r="BQ25" s="449"/>
      <c r="BR25" s="449"/>
      <c r="BS25" s="449"/>
      <c r="BT25" s="449"/>
      <c r="BU25" s="450"/>
      <c r="BV25" s="448">
        <v>738421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5800</v>
      </c>
      <c r="R26" s="373"/>
      <c r="S26" s="373"/>
      <c r="T26" s="373"/>
      <c r="U26" s="373"/>
      <c r="V26" s="374"/>
      <c r="W26" s="462"/>
      <c r="X26" s="399"/>
      <c r="Y26" s="400"/>
      <c r="Z26" s="375" t="s">
        <v>181</v>
      </c>
      <c r="AA26" s="430"/>
      <c r="AB26" s="430"/>
      <c r="AC26" s="430"/>
      <c r="AD26" s="430"/>
      <c r="AE26" s="430"/>
      <c r="AF26" s="430"/>
      <c r="AG26" s="431"/>
      <c r="AH26" s="372">
        <v>3</v>
      </c>
      <c r="AI26" s="373"/>
      <c r="AJ26" s="373"/>
      <c r="AK26" s="373"/>
      <c r="AL26" s="374"/>
      <c r="AM26" s="372">
        <v>9219</v>
      </c>
      <c r="AN26" s="373"/>
      <c r="AO26" s="373"/>
      <c r="AP26" s="373"/>
      <c r="AQ26" s="373"/>
      <c r="AR26" s="374"/>
      <c r="AS26" s="372">
        <v>3073</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3360</v>
      </c>
      <c r="R27" s="373"/>
      <c r="S27" s="373"/>
      <c r="T27" s="373"/>
      <c r="U27" s="373"/>
      <c r="V27" s="374"/>
      <c r="W27" s="462"/>
      <c r="X27" s="399"/>
      <c r="Y27" s="400"/>
      <c r="Z27" s="375" t="s">
        <v>184</v>
      </c>
      <c r="AA27" s="376"/>
      <c r="AB27" s="376"/>
      <c r="AC27" s="376"/>
      <c r="AD27" s="376"/>
      <c r="AE27" s="376"/>
      <c r="AF27" s="376"/>
      <c r="AG27" s="377"/>
      <c r="AH27" s="372">
        <v>4</v>
      </c>
      <c r="AI27" s="373"/>
      <c r="AJ27" s="373"/>
      <c r="AK27" s="373"/>
      <c r="AL27" s="374"/>
      <c r="AM27" s="372">
        <v>9434</v>
      </c>
      <c r="AN27" s="373"/>
      <c r="AO27" s="373"/>
      <c r="AP27" s="373"/>
      <c r="AQ27" s="373"/>
      <c r="AR27" s="374"/>
      <c r="AS27" s="372">
        <v>2359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2980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2278320</v>
      </c>
      <c r="BO28" s="449"/>
      <c r="BP28" s="449"/>
      <c r="BQ28" s="449"/>
      <c r="BR28" s="449"/>
      <c r="BS28" s="449"/>
      <c r="BT28" s="449"/>
      <c r="BU28" s="450"/>
      <c r="BV28" s="448">
        <v>2267575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12</v>
      </c>
      <c r="M29" s="373"/>
      <c r="N29" s="373"/>
      <c r="O29" s="373"/>
      <c r="P29" s="374"/>
      <c r="Q29" s="372">
        <v>2790</v>
      </c>
      <c r="R29" s="373"/>
      <c r="S29" s="373"/>
      <c r="T29" s="373"/>
      <c r="U29" s="373"/>
      <c r="V29" s="374"/>
      <c r="W29" s="463"/>
      <c r="X29" s="464"/>
      <c r="Y29" s="465"/>
      <c r="Z29" s="375" t="s">
        <v>190</v>
      </c>
      <c r="AA29" s="376"/>
      <c r="AB29" s="376"/>
      <c r="AC29" s="376"/>
      <c r="AD29" s="376"/>
      <c r="AE29" s="376"/>
      <c r="AF29" s="376"/>
      <c r="AG29" s="377"/>
      <c r="AH29" s="372">
        <v>163</v>
      </c>
      <c r="AI29" s="373"/>
      <c r="AJ29" s="373"/>
      <c r="AK29" s="373"/>
      <c r="AL29" s="374"/>
      <c r="AM29" s="372">
        <v>504878</v>
      </c>
      <c r="AN29" s="373"/>
      <c r="AO29" s="373"/>
      <c r="AP29" s="373"/>
      <c r="AQ29" s="373"/>
      <c r="AR29" s="374"/>
      <c r="AS29" s="372">
        <v>3097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633616</v>
      </c>
      <c r="BO29" s="420"/>
      <c r="BP29" s="420"/>
      <c r="BQ29" s="420"/>
      <c r="BR29" s="420"/>
      <c r="BS29" s="420"/>
      <c r="BT29" s="420"/>
      <c r="BU29" s="421"/>
      <c r="BV29" s="419">
        <v>513267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1966559</v>
      </c>
      <c r="BO30" s="454"/>
      <c r="BP30" s="454"/>
      <c r="BQ30" s="454"/>
      <c r="BR30" s="454"/>
      <c r="BS30" s="454"/>
      <c r="BT30" s="454"/>
      <c r="BU30" s="455"/>
      <c r="BV30" s="453">
        <v>1878492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公共下水道事業会計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堀川水利組合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福岡県自治会館管理組合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遠賀・仲間地域広域行政事務組合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福岡県自治振興組合（一般会計）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福岡県自治振興組合（公文書館事業特別会計）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福岡県介護保険広域連合（一般会計）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福岡県介護保険広域連合（介護保険事業特別会計）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福岡県後期高齢者医療広域連合（一般会計）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14</v>
      </c>
      <c r="BX43" s="367"/>
      <c r="BY43" s="368" t="str">
        <f>IF('各会計、関係団体の財政状況及び健全化判断比率'!B77="","",'各会計、関係団体の財政状況及び健全化判断比率'!B77)</f>
        <v>福岡県後期高齢者医療広域連合（後期高齢者医療特別会計）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3SuU45etwmw4ciFxYi0ZcCDQTJOS7XqW1nA3bBgr6BgwmbWcWJOcLc2svoimjU5nbj1rG1VZQEkP+zfDOTRBfQ==" saltValue="fFFxZHpVAWzCAVVh7Wq7+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51" t="s">
        <v>553</v>
      </c>
      <c r="D34" s="1151"/>
      <c r="E34" s="1152"/>
      <c r="F34" s="32">
        <v>6.81</v>
      </c>
      <c r="G34" s="33">
        <v>5.76</v>
      </c>
      <c r="H34" s="33">
        <v>6.61</v>
      </c>
      <c r="I34" s="33">
        <v>9.76</v>
      </c>
      <c r="J34" s="34">
        <v>9.7100000000000009</v>
      </c>
      <c r="K34" s="22"/>
      <c r="L34" s="22"/>
      <c r="M34" s="22"/>
      <c r="N34" s="22"/>
      <c r="O34" s="22"/>
      <c r="P34" s="22"/>
    </row>
    <row r="35" spans="1:16" ht="39" customHeight="1">
      <c r="A35" s="22"/>
      <c r="B35" s="35"/>
      <c r="C35" s="1145" t="s">
        <v>554</v>
      </c>
      <c r="D35" s="1146"/>
      <c r="E35" s="1147"/>
      <c r="F35" s="36">
        <v>3.19</v>
      </c>
      <c r="G35" s="37">
        <v>4.43</v>
      </c>
      <c r="H35" s="37">
        <v>5.05</v>
      </c>
      <c r="I35" s="37">
        <v>4.99</v>
      </c>
      <c r="J35" s="38">
        <v>5.42</v>
      </c>
      <c r="K35" s="22"/>
      <c r="L35" s="22"/>
      <c r="M35" s="22"/>
      <c r="N35" s="22"/>
      <c r="O35" s="22"/>
      <c r="P35" s="22"/>
    </row>
    <row r="36" spans="1:16" ht="39" customHeight="1">
      <c r="A36" s="22"/>
      <c r="B36" s="35"/>
      <c r="C36" s="1145" t="s">
        <v>555</v>
      </c>
      <c r="D36" s="1146"/>
      <c r="E36" s="1147"/>
      <c r="F36" s="36">
        <v>0.54</v>
      </c>
      <c r="G36" s="37">
        <v>1.34</v>
      </c>
      <c r="H36" s="37">
        <v>0.79</v>
      </c>
      <c r="I36" s="37">
        <v>1.29</v>
      </c>
      <c r="J36" s="38">
        <v>0.85</v>
      </c>
      <c r="K36" s="22"/>
      <c r="L36" s="22"/>
      <c r="M36" s="22"/>
      <c r="N36" s="22"/>
      <c r="O36" s="22"/>
      <c r="P36" s="22"/>
    </row>
    <row r="37" spans="1:16" ht="39" customHeight="1">
      <c r="A37" s="22"/>
      <c r="B37" s="35"/>
      <c r="C37" s="1145" t="s">
        <v>556</v>
      </c>
      <c r="D37" s="1146"/>
      <c r="E37" s="1147"/>
      <c r="F37" s="36">
        <v>0.16</v>
      </c>
      <c r="G37" s="37">
        <v>0.21</v>
      </c>
      <c r="H37" s="37">
        <v>0.25</v>
      </c>
      <c r="I37" s="37">
        <v>0.28000000000000003</v>
      </c>
      <c r="J37" s="38">
        <v>0.32</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557</v>
      </c>
      <c r="D42" s="1146"/>
      <c r="E42" s="1147"/>
      <c r="F42" s="36" t="s">
        <v>502</v>
      </c>
      <c r="G42" s="37" t="s">
        <v>502</v>
      </c>
      <c r="H42" s="37" t="s">
        <v>502</v>
      </c>
      <c r="I42" s="37" t="s">
        <v>502</v>
      </c>
      <c r="J42" s="38" t="s">
        <v>502</v>
      </c>
      <c r="K42" s="22"/>
      <c r="L42" s="22"/>
      <c r="M42" s="22"/>
      <c r="N42" s="22"/>
      <c r="O42" s="22"/>
      <c r="P42" s="22"/>
    </row>
    <row r="43" spans="1:16" ht="39" customHeight="1" thickBot="1">
      <c r="A43" s="22"/>
      <c r="B43" s="40"/>
      <c r="C43" s="1148" t="s">
        <v>558</v>
      </c>
      <c r="D43" s="1149"/>
      <c r="E43" s="1150"/>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T/YJwFG82xsFBOWnlmM9gz/IZFZrXFNQDMc6WSUkz+T/U9VLQ33mFmDYB1u+zBFiKVYP0I9UhU6n38D6+AOlA==" saltValue="iqZdWMH6Q2Vj2Gd2C9lZ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76" t="s">
        <v>11</v>
      </c>
      <c r="C45" s="1177"/>
      <c r="D45" s="58"/>
      <c r="E45" s="1182" t="s">
        <v>12</v>
      </c>
      <c r="F45" s="1182"/>
      <c r="G45" s="1182"/>
      <c r="H45" s="1182"/>
      <c r="I45" s="1182"/>
      <c r="J45" s="1183"/>
      <c r="K45" s="59">
        <v>550</v>
      </c>
      <c r="L45" s="60">
        <v>645</v>
      </c>
      <c r="M45" s="60">
        <v>672</v>
      </c>
      <c r="N45" s="60">
        <v>702</v>
      </c>
      <c r="O45" s="61">
        <v>745</v>
      </c>
      <c r="P45" s="48"/>
      <c r="Q45" s="48"/>
      <c r="R45" s="48"/>
      <c r="S45" s="48"/>
      <c r="T45" s="48"/>
      <c r="U45" s="48"/>
    </row>
    <row r="46" spans="1:21" ht="30.75" customHeight="1">
      <c r="A46" s="48"/>
      <c r="B46" s="1178"/>
      <c r="C46" s="1179"/>
      <c r="D46" s="62"/>
      <c r="E46" s="1155" t="s">
        <v>13</v>
      </c>
      <c r="F46" s="1155"/>
      <c r="G46" s="1155"/>
      <c r="H46" s="1155"/>
      <c r="I46" s="1155"/>
      <c r="J46" s="1156"/>
      <c r="K46" s="63" t="s">
        <v>502</v>
      </c>
      <c r="L46" s="64" t="s">
        <v>502</v>
      </c>
      <c r="M46" s="64" t="s">
        <v>502</v>
      </c>
      <c r="N46" s="64" t="s">
        <v>502</v>
      </c>
      <c r="O46" s="65" t="s">
        <v>502</v>
      </c>
      <c r="P46" s="48"/>
      <c r="Q46" s="48"/>
      <c r="R46" s="48"/>
      <c r="S46" s="48"/>
      <c r="T46" s="48"/>
      <c r="U46" s="48"/>
    </row>
    <row r="47" spans="1:21" ht="30.75" customHeight="1">
      <c r="A47" s="48"/>
      <c r="B47" s="1178"/>
      <c r="C47" s="1179"/>
      <c r="D47" s="62"/>
      <c r="E47" s="1155" t="s">
        <v>14</v>
      </c>
      <c r="F47" s="1155"/>
      <c r="G47" s="1155"/>
      <c r="H47" s="1155"/>
      <c r="I47" s="1155"/>
      <c r="J47" s="1156"/>
      <c r="K47" s="63" t="s">
        <v>502</v>
      </c>
      <c r="L47" s="64" t="s">
        <v>502</v>
      </c>
      <c r="M47" s="64" t="s">
        <v>502</v>
      </c>
      <c r="N47" s="64" t="s">
        <v>502</v>
      </c>
      <c r="O47" s="65" t="s">
        <v>502</v>
      </c>
      <c r="P47" s="48"/>
      <c r="Q47" s="48"/>
      <c r="R47" s="48"/>
      <c r="S47" s="48"/>
      <c r="T47" s="48"/>
      <c r="U47" s="48"/>
    </row>
    <row r="48" spans="1:21" ht="30.75" customHeight="1">
      <c r="A48" s="48"/>
      <c r="B48" s="1178"/>
      <c r="C48" s="1179"/>
      <c r="D48" s="62"/>
      <c r="E48" s="1155" t="s">
        <v>15</v>
      </c>
      <c r="F48" s="1155"/>
      <c r="G48" s="1155"/>
      <c r="H48" s="1155"/>
      <c r="I48" s="1155"/>
      <c r="J48" s="1156"/>
      <c r="K48" s="63">
        <v>257</v>
      </c>
      <c r="L48" s="64">
        <v>272</v>
      </c>
      <c r="M48" s="64">
        <v>216</v>
      </c>
      <c r="N48" s="64">
        <v>213</v>
      </c>
      <c r="O48" s="65">
        <v>209</v>
      </c>
      <c r="P48" s="48"/>
      <c r="Q48" s="48"/>
      <c r="R48" s="48"/>
      <c r="S48" s="48"/>
      <c r="T48" s="48"/>
      <c r="U48" s="48"/>
    </row>
    <row r="49" spans="1:21" ht="30.75" customHeight="1">
      <c r="A49" s="48"/>
      <c r="B49" s="1178"/>
      <c r="C49" s="1179"/>
      <c r="D49" s="62"/>
      <c r="E49" s="1155" t="s">
        <v>16</v>
      </c>
      <c r="F49" s="1155"/>
      <c r="G49" s="1155"/>
      <c r="H49" s="1155"/>
      <c r="I49" s="1155"/>
      <c r="J49" s="1156"/>
      <c r="K49" s="63">
        <v>114</v>
      </c>
      <c r="L49" s="64">
        <v>93</v>
      </c>
      <c r="M49" s="64">
        <v>93</v>
      </c>
      <c r="N49" s="64">
        <v>78</v>
      </c>
      <c r="O49" s="65">
        <v>50</v>
      </c>
      <c r="P49" s="48"/>
      <c r="Q49" s="48"/>
      <c r="R49" s="48"/>
      <c r="S49" s="48"/>
      <c r="T49" s="48"/>
      <c r="U49" s="48"/>
    </row>
    <row r="50" spans="1:21" ht="30.75" customHeight="1">
      <c r="A50" s="48"/>
      <c r="B50" s="1178"/>
      <c r="C50" s="1179"/>
      <c r="D50" s="62"/>
      <c r="E50" s="1155" t="s">
        <v>17</v>
      </c>
      <c r="F50" s="1155"/>
      <c r="G50" s="1155"/>
      <c r="H50" s="1155"/>
      <c r="I50" s="1155"/>
      <c r="J50" s="1156"/>
      <c r="K50" s="63" t="s">
        <v>502</v>
      </c>
      <c r="L50" s="64" t="s">
        <v>502</v>
      </c>
      <c r="M50" s="64" t="s">
        <v>502</v>
      </c>
      <c r="N50" s="64" t="s">
        <v>502</v>
      </c>
      <c r="O50" s="65" t="s">
        <v>502</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730</v>
      </c>
      <c r="L52" s="64">
        <v>706</v>
      </c>
      <c r="M52" s="64">
        <v>731</v>
      </c>
      <c r="N52" s="64">
        <v>720</v>
      </c>
      <c r="O52" s="65">
        <v>712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191</v>
      </c>
      <c r="L53" s="69">
        <v>304</v>
      </c>
      <c r="M53" s="69">
        <v>250</v>
      </c>
      <c r="N53" s="69">
        <v>273</v>
      </c>
      <c r="O53" s="70">
        <v>292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559</v>
      </c>
      <c r="P56" s="48"/>
      <c r="Q56" s="48"/>
      <c r="R56" s="48"/>
      <c r="S56" s="48"/>
      <c r="T56" s="48"/>
      <c r="U56" s="48"/>
    </row>
    <row r="57" spans="1:21" ht="31.5" customHeight="1" thickBot="1">
      <c r="A57" s="48"/>
      <c r="B57" s="76"/>
      <c r="C57" s="77"/>
      <c r="D57" s="77"/>
      <c r="E57" s="78"/>
      <c r="F57" s="78"/>
      <c r="G57" s="78"/>
      <c r="H57" s="78"/>
      <c r="I57" s="78"/>
      <c r="J57" s="79" t="s">
        <v>2</v>
      </c>
      <c r="K57" s="80" t="s">
        <v>560</v>
      </c>
      <c r="L57" s="81" t="s">
        <v>561</v>
      </c>
      <c r="M57" s="81" t="s">
        <v>562</v>
      </c>
      <c r="N57" s="81" t="s">
        <v>563</v>
      </c>
      <c r="O57" s="82" t="s">
        <v>564</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7E0tNN9L9MjTn5Yn30G5hzcmU3UYyJFxu/h/MhtwBUYAYgfWspuBv/4w6eTmHq5DdjnYxLF0vc54F02LcxFYw==" saltValue="W8rBZSD+2wBLPljBwa4A4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544</v>
      </c>
      <c r="J40" s="103" t="s">
        <v>545</v>
      </c>
      <c r="K40" s="103" t="s">
        <v>546</v>
      </c>
      <c r="L40" s="103" t="s">
        <v>547</v>
      </c>
      <c r="M40" s="104" t="s">
        <v>548</v>
      </c>
    </row>
    <row r="41" spans="2:13" ht="27.75" customHeight="1">
      <c r="B41" s="1196" t="s">
        <v>32</v>
      </c>
      <c r="C41" s="1197"/>
      <c r="D41" s="105"/>
      <c r="E41" s="1198" t="s">
        <v>33</v>
      </c>
      <c r="F41" s="1198"/>
      <c r="G41" s="1198"/>
      <c r="H41" s="1199"/>
      <c r="I41" s="355">
        <v>7419</v>
      </c>
      <c r="J41" s="356">
        <v>7573</v>
      </c>
      <c r="K41" s="356">
        <v>7793</v>
      </c>
      <c r="L41" s="356">
        <v>7842</v>
      </c>
      <c r="M41" s="357">
        <v>7718</v>
      </c>
    </row>
    <row r="42" spans="2:13" ht="27.75" customHeight="1">
      <c r="B42" s="1186"/>
      <c r="C42" s="1187"/>
      <c r="D42" s="106"/>
      <c r="E42" s="1190" t="s">
        <v>34</v>
      </c>
      <c r="F42" s="1190"/>
      <c r="G42" s="1190"/>
      <c r="H42" s="1191"/>
      <c r="I42" s="358" t="s">
        <v>502</v>
      </c>
      <c r="J42" s="359" t="s">
        <v>502</v>
      </c>
      <c r="K42" s="359" t="s">
        <v>502</v>
      </c>
      <c r="L42" s="359" t="s">
        <v>502</v>
      </c>
      <c r="M42" s="360" t="s">
        <v>502</v>
      </c>
    </row>
    <row r="43" spans="2:13" ht="27.75" customHeight="1">
      <c r="B43" s="1186"/>
      <c r="C43" s="1187"/>
      <c r="D43" s="106"/>
      <c r="E43" s="1190" t="s">
        <v>35</v>
      </c>
      <c r="F43" s="1190"/>
      <c r="G43" s="1190"/>
      <c r="H43" s="1191"/>
      <c r="I43" s="358">
        <v>4840</v>
      </c>
      <c r="J43" s="359">
        <v>6794</v>
      </c>
      <c r="K43" s="359">
        <v>6271</v>
      </c>
      <c r="L43" s="359">
        <v>5780</v>
      </c>
      <c r="M43" s="360">
        <v>5384</v>
      </c>
    </row>
    <row r="44" spans="2:13" ht="27.75" customHeight="1">
      <c r="B44" s="1186"/>
      <c r="C44" s="1187"/>
      <c r="D44" s="106"/>
      <c r="E44" s="1190" t="s">
        <v>36</v>
      </c>
      <c r="F44" s="1190"/>
      <c r="G44" s="1190"/>
      <c r="H44" s="1191"/>
      <c r="I44" s="358">
        <v>554</v>
      </c>
      <c r="J44" s="359">
        <v>481</v>
      </c>
      <c r="K44" s="359">
        <v>440</v>
      </c>
      <c r="L44" s="359">
        <v>392</v>
      </c>
      <c r="M44" s="360">
        <v>362</v>
      </c>
    </row>
    <row r="45" spans="2:13" ht="27.75" customHeight="1">
      <c r="B45" s="1186"/>
      <c r="C45" s="1187"/>
      <c r="D45" s="106"/>
      <c r="E45" s="1190" t="s">
        <v>37</v>
      </c>
      <c r="F45" s="1190"/>
      <c r="G45" s="1190"/>
      <c r="H45" s="1191"/>
      <c r="I45" s="358">
        <v>1171</v>
      </c>
      <c r="J45" s="359">
        <v>1187</v>
      </c>
      <c r="K45" s="359">
        <v>1227</v>
      </c>
      <c r="L45" s="359">
        <v>1275</v>
      </c>
      <c r="M45" s="360">
        <v>1296</v>
      </c>
    </row>
    <row r="46" spans="2:13" ht="27.75" customHeight="1">
      <c r="B46" s="1186"/>
      <c r="C46" s="1187"/>
      <c r="D46" s="107"/>
      <c r="E46" s="1190" t="s">
        <v>38</v>
      </c>
      <c r="F46" s="1190"/>
      <c r="G46" s="1190"/>
      <c r="H46" s="1191"/>
      <c r="I46" s="358" t="s">
        <v>502</v>
      </c>
      <c r="J46" s="359" t="s">
        <v>502</v>
      </c>
      <c r="K46" s="359" t="s">
        <v>502</v>
      </c>
      <c r="L46" s="359" t="s">
        <v>502</v>
      </c>
      <c r="M46" s="360" t="s">
        <v>502</v>
      </c>
    </row>
    <row r="47" spans="2:13" ht="27.75" customHeight="1">
      <c r="B47" s="1186"/>
      <c r="C47" s="1187"/>
      <c r="D47" s="108"/>
      <c r="E47" s="1200" t="s">
        <v>39</v>
      </c>
      <c r="F47" s="1201"/>
      <c r="G47" s="1201"/>
      <c r="H47" s="1202"/>
      <c r="I47" s="358" t="s">
        <v>502</v>
      </c>
      <c r="J47" s="359" t="s">
        <v>502</v>
      </c>
      <c r="K47" s="359" t="s">
        <v>502</v>
      </c>
      <c r="L47" s="359" t="s">
        <v>502</v>
      </c>
      <c r="M47" s="360" t="s">
        <v>502</v>
      </c>
    </row>
    <row r="48" spans="2:13" ht="27.75" customHeight="1">
      <c r="B48" s="1186"/>
      <c r="C48" s="1187"/>
      <c r="D48" s="106"/>
      <c r="E48" s="1190" t="s">
        <v>40</v>
      </c>
      <c r="F48" s="1190"/>
      <c r="G48" s="1190"/>
      <c r="H48" s="1191"/>
      <c r="I48" s="358" t="s">
        <v>502</v>
      </c>
      <c r="J48" s="359" t="s">
        <v>502</v>
      </c>
      <c r="K48" s="359" t="s">
        <v>502</v>
      </c>
      <c r="L48" s="359" t="s">
        <v>502</v>
      </c>
      <c r="M48" s="360" t="s">
        <v>502</v>
      </c>
    </row>
    <row r="49" spans="2:13" ht="27.75" customHeight="1">
      <c r="B49" s="1188"/>
      <c r="C49" s="1189"/>
      <c r="D49" s="106"/>
      <c r="E49" s="1190" t="s">
        <v>41</v>
      </c>
      <c r="F49" s="1190"/>
      <c r="G49" s="1190"/>
      <c r="H49" s="1191"/>
      <c r="I49" s="358" t="s">
        <v>502</v>
      </c>
      <c r="J49" s="359" t="s">
        <v>502</v>
      </c>
      <c r="K49" s="359" t="s">
        <v>502</v>
      </c>
      <c r="L49" s="359" t="s">
        <v>502</v>
      </c>
      <c r="M49" s="360" t="s">
        <v>502</v>
      </c>
    </row>
    <row r="50" spans="2:13" ht="27.75" customHeight="1">
      <c r="B50" s="1184" t="s">
        <v>42</v>
      </c>
      <c r="C50" s="1185"/>
      <c r="D50" s="109"/>
      <c r="E50" s="1190" t="s">
        <v>43</v>
      </c>
      <c r="F50" s="1190"/>
      <c r="G50" s="1190"/>
      <c r="H50" s="1191"/>
      <c r="I50" s="358">
        <v>4288</v>
      </c>
      <c r="J50" s="359">
        <v>4158</v>
      </c>
      <c r="K50" s="359">
        <v>4123</v>
      </c>
      <c r="L50" s="359">
        <v>4788</v>
      </c>
      <c r="M50" s="360">
        <v>5009</v>
      </c>
    </row>
    <row r="51" spans="2:13" ht="27.75" customHeight="1">
      <c r="B51" s="1186"/>
      <c r="C51" s="1187"/>
      <c r="D51" s="106"/>
      <c r="E51" s="1190" t="s">
        <v>44</v>
      </c>
      <c r="F51" s="1190"/>
      <c r="G51" s="1190"/>
      <c r="H51" s="1191"/>
      <c r="I51" s="358">
        <v>356</v>
      </c>
      <c r="J51" s="359">
        <v>305</v>
      </c>
      <c r="K51" s="359">
        <v>360</v>
      </c>
      <c r="L51" s="359">
        <v>357</v>
      </c>
      <c r="M51" s="360">
        <v>408</v>
      </c>
    </row>
    <row r="52" spans="2:13" ht="27.75" customHeight="1">
      <c r="B52" s="1188"/>
      <c r="C52" s="1189"/>
      <c r="D52" s="106"/>
      <c r="E52" s="1190" t="s">
        <v>45</v>
      </c>
      <c r="F52" s="1190"/>
      <c r="G52" s="1190"/>
      <c r="H52" s="1191"/>
      <c r="I52" s="358">
        <v>8793</v>
      </c>
      <c r="J52" s="359">
        <v>8984</v>
      </c>
      <c r="K52" s="359">
        <v>8986</v>
      </c>
      <c r="L52" s="359">
        <v>8939</v>
      </c>
      <c r="M52" s="360">
        <v>8618</v>
      </c>
    </row>
    <row r="53" spans="2:13" ht="27.75" customHeight="1" thickBot="1">
      <c r="B53" s="1192" t="s">
        <v>46</v>
      </c>
      <c r="C53" s="1193"/>
      <c r="D53" s="110"/>
      <c r="E53" s="1194" t="s">
        <v>47</v>
      </c>
      <c r="F53" s="1194"/>
      <c r="G53" s="1194"/>
      <c r="H53" s="1195"/>
      <c r="I53" s="361">
        <v>548</v>
      </c>
      <c r="J53" s="362">
        <v>2589</v>
      </c>
      <c r="K53" s="362">
        <v>2261</v>
      </c>
      <c r="L53" s="362">
        <v>1205</v>
      </c>
      <c r="M53" s="363">
        <v>724</v>
      </c>
    </row>
    <row r="54" spans="2:13" ht="27.75" customHeight="1">
      <c r="B54" s="111" t="s">
        <v>48</v>
      </c>
      <c r="C54" s="112"/>
      <c r="D54" s="112"/>
      <c r="E54" s="113"/>
      <c r="F54" s="113"/>
      <c r="G54" s="113"/>
      <c r="H54" s="113"/>
      <c r="I54" s="114"/>
      <c r="J54" s="114"/>
      <c r="K54" s="114"/>
      <c r="L54" s="114"/>
      <c r="M54" s="114"/>
    </row>
    <row r="55" spans="2:13"/>
  </sheetData>
  <sheetProtection algorithmName="SHA-512" hashValue="C98NZiCy/Oc2B5tMpN9rmAUfsZu3qEz5llyNwcNkXc9FQ7dGtvghHBRvMWA6E6cgEUZjuEgxJlJQxKPAyhcyog==" saltValue="59gExZlM7/mB+OfgZ9mU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2" sqref="H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546</v>
      </c>
      <c r="G54" s="119" t="s">
        <v>547</v>
      </c>
      <c r="H54" s="120" t="s">
        <v>548</v>
      </c>
    </row>
    <row r="55" spans="2:8" ht="52.5" customHeight="1">
      <c r="B55" s="121"/>
      <c r="C55" s="1211" t="s">
        <v>50</v>
      </c>
      <c r="D55" s="1211"/>
      <c r="E55" s="1212"/>
      <c r="F55" s="122">
        <v>2067</v>
      </c>
      <c r="G55" s="122">
        <v>2268</v>
      </c>
      <c r="H55" s="123">
        <v>2278</v>
      </c>
    </row>
    <row r="56" spans="2:8" ht="52.5" customHeight="1">
      <c r="B56" s="124"/>
      <c r="C56" s="1213" t="s">
        <v>51</v>
      </c>
      <c r="D56" s="1213"/>
      <c r="E56" s="1214"/>
      <c r="F56" s="125">
        <v>513</v>
      </c>
      <c r="G56" s="125">
        <v>513</v>
      </c>
      <c r="H56" s="126">
        <v>634</v>
      </c>
    </row>
    <row r="57" spans="2:8" ht="53.25" customHeight="1">
      <c r="B57" s="124"/>
      <c r="C57" s="1215" t="s">
        <v>52</v>
      </c>
      <c r="D57" s="1215"/>
      <c r="E57" s="1216"/>
      <c r="F57" s="127">
        <v>1413</v>
      </c>
      <c r="G57" s="127">
        <v>1878</v>
      </c>
      <c r="H57" s="128">
        <v>1967</v>
      </c>
    </row>
    <row r="58" spans="2:8" ht="45.75" customHeight="1">
      <c r="B58" s="129"/>
      <c r="C58" s="1203" t="s">
        <v>584</v>
      </c>
      <c r="D58" s="1204"/>
      <c r="E58" s="1205"/>
      <c r="F58" s="130">
        <v>612</v>
      </c>
      <c r="G58" s="130">
        <v>812</v>
      </c>
      <c r="H58" s="131">
        <v>828</v>
      </c>
    </row>
    <row r="59" spans="2:8" ht="45.75" customHeight="1">
      <c r="B59" s="129"/>
      <c r="C59" s="1203" t="s">
        <v>583</v>
      </c>
      <c r="D59" s="1204"/>
      <c r="E59" s="1205"/>
      <c r="F59" s="130">
        <v>519</v>
      </c>
      <c r="G59" s="130">
        <v>719</v>
      </c>
      <c r="H59" s="131">
        <v>799</v>
      </c>
    </row>
    <row r="60" spans="2:8" ht="45.75" customHeight="1">
      <c r="B60" s="129"/>
      <c r="C60" s="1203" t="s">
        <v>585</v>
      </c>
      <c r="D60" s="1204"/>
      <c r="E60" s="1205"/>
      <c r="F60" s="130">
        <v>50</v>
      </c>
      <c r="G60" s="130">
        <v>117</v>
      </c>
      <c r="H60" s="131">
        <v>115</v>
      </c>
    </row>
    <row r="61" spans="2:8" ht="45.75" customHeight="1">
      <c r="B61" s="129"/>
      <c r="C61" s="1203" t="s">
        <v>586</v>
      </c>
      <c r="D61" s="1204"/>
      <c r="E61" s="1205"/>
      <c r="F61" s="130">
        <v>106</v>
      </c>
      <c r="G61" s="130">
        <v>106</v>
      </c>
      <c r="H61" s="131">
        <v>106</v>
      </c>
    </row>
    <row r="62" spans="2:8" ht="45.75" customHeight="1" thickBot="1">
      <c r="B62" s="132"/>
      <c r="C62" s="1206" t="s">
        <v>587</v>
      </c>
      <c r="D62" s="1207"/>
      <c r="E62" s="1208"/>
      <c r="F62" s="133">
        <v>63</v>
      </c>
      <c r="G62" s="133">
        <v>59</v>
      </c>
      <c r="H62" s="134">
        <v>55</v>
      </c>
    </row>
    <row r="63" spans="2:8" ht="52.5" customHeight="1" thickBot="1">
      <c r="B63" s="135"/>
      <c r="C63" s="1209" t="s">
        <v>53</v>
      </c>
      <c r="D63" s="1209"/>
      <c r="E63" s="1210"/>
      <c r="F63" s="136">
        <v>3993</v>
      </c>
      <c r="G63" s="136">
        <v>4659</v>
      </c>
      <c r="H63" s="137">
        <v>4878</v>
      </c>
    </row>
    <row r="64" spans="2:8"/>
  </sheetData>
  <sheetProtection algorithmName="SHA-512" hashValue="cwyJPuUWSE5rJyENHtaYtKXrC8Lcj5pGoesXmqIQnRy9ZoQTqFgeiJ7zTG+G5JkvTvigzdepcPHosQgTwkwiPw==" saltValue="l+2eq13XVvQBj2yFuRoP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541</v>
      </c>
      <c r="G2" s="151"/>
      <c r="H2" s="152"/>
    </row>
    <row r="3" spans="1:8">
      <c r="A3" s="148" t="s">
        <v>534</v>
      </c>
      <c r="B3" s="153"/>
      <c r="C3" s="154"/>
      <c r="D3" s="155">
        <v>28153</v>
      </c>
      <c r="E3" s="156"/>
      <c r="F3" s="157">
        <v>47387</v>
      </c>
      <c r="G3" s="158"/>
      <c r="H3" s="159"/>
    </row>
    <row r="4" spans="1:8">
      <c r="A4" s="160"/>
      <c r="B4" s="161"/>
      <c r="C4" s="162"/>
      <c r="D4" s="163">
        <v>14955</v>
      </c>
      <c r="E4" s="164"/>
      <c r="F4" s="165">
        <v>24928</v>
      </c>
      <c r="G4" s="166"/>
      <c r="H4" s="167"/>
    </row>
    <row r="5" spans="1:8">
      <c r="A5" s="148" t="s">
        <v>536</v>
      </c>
      <c r="B5" s="153"/>
      <c r="C5" s="154"/>
      <c r="D5" s="155">
        <v>42263</v>
      </c>
      <c r="E5" s="156"/>
      <c r="F5" s="157">
        <v>51264</v>
      </c>
      <c r="G5" s="158"/>
      <c r="H5" s="159"/>
    </row>
    <row r="6" spans="1:8">
      <c r="A6" s="160"/>
      <c r="B6" s="161"/>
      <c r="C6" s="162"/>
      <c r="D6" s="163">
        <v>18212</v>
      </c>
      <c r="E6" s="164"/>
      <c r="F6" s="165">
        <v>26040</v>
      </c>
      <c r="G6" s="166"/>
      <c r="H6" s="167"/>
    </row>
    <row r="7" spans="1:8">
      <c r="A7" s="148" t="s">
        <v>537</v>
      </c>
      <c r="B7" s="153"/>
      <c r="C7" s="154"/>
      <c r="D7" s="155">
        <v>41421</v>
      </c>
      <c r="E7" s="156"/>
      <c r="F7" s="157">
        <v>52068</v>
      </c>
      <c r="G7" s="158"/>
      <c r="H7" s="159"/>
    </row>
    <row r="8" spans="1:8">
      <c r="A8" s="160"/>
      <c r="B8" s="161"/>
      <c r="C8" s="162"/>
      <c r="D8" s="163">
        <v>15717</v>
      </c>
      <c r="E8" s="164"/>
      <c r="F8" s="165">
        <v>26936</v>
      </c>
      <c r="G8" s="166"/>
      <c r="H8" s="167"/>
    </row>
    <row r="9" spans="1:8">
      <c r="A9" s="148" t="s">
        <v>538</v>
      </c>
      <c r="B9" s="153"/>
      <c r="C9" s="154"/>
      <c r="D9" s="155">
        <v>43875</v>
      </c>
      <c r="E9" s="156"/>
      <c r="F9" s="157">
        <v>47161</v>
      </c>
      <c r="G9" s="158"/>
      <c r="H9" s="159"/>
    </row>
    <row r="10" spans="1:8">
      <c r="A10" s="160"/>
      <c r="B10" s="161"/>
      <c r="C10" s="162"/>
      <c r="D10" s="163">
        <v>12341</v>
      </c>
      <c r="E10" s="164"/>
      <c r="F10" s="165">
        <v>24595</v>
      </c>
      <c r="G10" s="166"/>
      <c r="H10" s="167"/>
    </row>
    <row r="11" spans="1:8">
      <c r="A11" s="148" t="s">
        <v>539</v>
      </c>
      <c r="B11" s="153"/>
      <c r="C11" s="154"/>
      <c r="D11" s="155">
        <v>39163</v>
      </c>
      <c r="E11" s="156"/>
      <c r="F11" s="157">
        <v>43423</v>
      </c>
      <c r="G11" s="158"/>
      <c r="H11" s="159"/>
    </row>
    <row r="12" spans="1:8">
      <c r="A12" s="160"/>
      <c r="B12" s="161"/>
      <c r="C12" s="168"/>
      <c r="D12" s="163">
        <v>12869</v>
      </c>
      <c r="E12" s="164"/>
      <c r="F12" s="165">
        <v>22207</v>
      </c>
      <c r="G12" s="166"/>
      <c r="H12" s="167"/>
    </row>
    <row r="13" spans="1:8">
      <c r="A13" s="148"/>
      <c r="B13" s="153"/>
      <c r="C13" s="169"/>
      <c r="D13" s="170">
        <v>38975</v>
      </c>
      <c r="E13" s="171"/>
      <c r="F13" s="172">
        <v>48261</v>
      </c>
      <c r="G13" s="173"/>
      <c r="H13" s="159"/>
    </row>
    <row r="14" spans="1:8">
      <c r="A14" s="160"/>
      <c r="B14" s="161"/>
      <c r="C14" s="162"/>
      <c r="D14" s="163">
        <v>14819</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6.82</v>
      </c>
      <c r="C19" s="174">
        <f>ROUND(VALUE(SUBSTITUTE(実質収支比率等に係る経年分析!G$48,"▲","-")),2)</f>
        <v>5.77</v>
      </c>
      <c r="D19" s="174">
        <f>ROUND(VALUE(SUBSTITUTE(実質収支比率等に係る経年分析!H$48,"▲","-")),2)</f>
        <v>6.62</v>
      </c>
      <c r="E19" s="174">
        <f>ROUND(VALUE(SUBSTITUTE(実質収支比率等に係る経年分析!I$48,"▲","-")),2)</f>
        <v>9.76</v>
      </c>
      <c r="F19" s="174">
        <f>ROUND(VALUE(SUBSTITUTE(実質収支比率等に係る経年分析!J$48,"▲","-")),2)</f>
        <v>9.7100000000000009</v>
      </c>
    </row>
    <row r="20" spans="1:11">
      <c r="A20" s="174" t="s">
        <v>57</v>
      </c>
      <c r="B20" s="174">
        <f>ROUND(VALUE(SUBSTITUTE(実質収支比率等に係る経年分析!F$47,"▲","-")),2)</f>
        <v>40.93</v>
      </c>
      <c r="C20" s="174">
        <f>ROUND(VALUE(SUBSTITUTE(実質収支比率等に係る経年分析!G$47,"▲","-")),2)</f>
        <v>39.1</v>
      </c>
      <c r="D20" s="174">
        <f>ROUND(VALUE(SUBSTITUTE(実質収支比率等に係る経年分析!H$47,"▲","-")),2)</f>
        <v>34.72</v>
      </c>
      <c r="E20" s="174">
        <f>ROUND(VALUE(SUBSTITUTE(実質収支比率等に係る経年分析!I$47,"▲","-")),2)</f>
        <v>35.76</v>
      </c>
      <c r="F20" s="174">
        <f>ROUND(VALUE(SUBSTITUTE(実質収支比率等に係る経年分析!J$47,"▲","-")),2)</f>
        <v>36.54</v>
      </c>
    </row>
    <row r="21" spans="1:11">
      <c r="A21" s="174" t="s">
        <v>58</v>
      </c>
      <c r="B21" s="174">
        <f>IF(ISNUMBER(VALUE(SUBSTITUTE(実質収支比率等に係る経年分析!F$49,"▲","-"))),ROUND(VALUE(SUBSTITUTE(実質収支比率等に係る経年分析!F$49,"▲","-")),2),NA())</f>
        <v>-6.86</v>
      </c>
      <c r="C21" s="174">
        <f>IF(ISNUMBER(VALUE(SUBSTITUTE(実質収支比率等に係る経年分析!G$49,"▲","-"))),ROUND(VALUE(SUBSTITUTE(実質収支比率等に係る経年分析!G$49,"▲","-")),2),NA())</f>
        <v>-6.22</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3.56</v>
      </c>
      <c r="F21" s="174">
        <f>IF(ISNUMBER(VALUE(SUBSTITUTE(実質収支比率等に係る経年分析!J$49,"▲","-"))),ROUND(VALUE(SUBSTITUTE(実質収支比率等に係る経年分析!J$49,"▲","-")),2),NA())</f>
        <v>-5.0199999999999996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0.85</v>
      </c>
    </row>
    <row r="35" spans="1:16">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9.7100000000000009</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730</v>
      </c>
      <c r="E42" s="176"/>
      <c r="F42" s="176"/>
      <c r="G42" s="176">
        <f>'実質公債費比率（分子）の構造'!L$52</f>
        <v>706</v>
      </c>
      <c r="H42" s="176"/>
      <c r="I42" s="176"/>
      <c r="J42" s="176">
        <f>'実質公債費比率（分子）の構造'!M$52</f>
        <v>731</v>
      </c>
      <c r="K42" s="176"/>
      <c r="L42" s="176"/>
      <c r="M42" s="176">
        <f>'実質公債費比率（分子）の構造'!N$52</f>
        <v>720</v>
      </c>
      <c r="N42" s="176"/>
      <c r="O42" s="176"/>
      <c r="P42" s="176">
        <f>'実質公債費比率（分子）の構造'!O$52</f>
        <v>712</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114</v>
      </c>
      <c r="C45" s="176"/>
      <c r="D45" s="176"/>
      <c r="E45" s="176">
        <f>'実質公債費比率（分子）の構造'!L$49</f>
        <v>93</v>
      </c>
      <c r="F45" s="176"/>
      <c r="G45" s="176"/>
      <c r="H45" s="176">
        <f>'実質公債費比率（分子）の構造'!M$49</f>
        <v>93</v>
      </c>
      <c r="I45" s="176"/>
      <c r="J45" s="176"/>
      <c r="K45" s="176">
        <f>'実質公債費比率（分子）の構造'!N$49</f>
        <v>78</v>
      </c>
      <c r="L45" s="176"/>
      <c r="M45" s="176"/>
      <c r="N45" s="176">
        <f>'実質公債費比率（分子）の構造'!O$49</f>
        <v>50</v>
      </c>
      <c r="O45" s="176"/>
      <c r="P45" s="176"/>
    </row>
    <row r="46" spans="1:16">
      <c r="A46" s="176" t="s">
        <v>69</v>
      </c>
      <c r="B46" s="176">
        <f>'実質公債費比率（分子）の構造'!K$48</f>
        <v>257</v>
      </c>
      <c r="C46" s="176"/>
      <c r="D46" s="176"/>
      <c r="E46" s="176">
        <f>'実質公債費比率（分子）の構造'!L$48</f>
        <v>272</v>
      </c>
      <c r="F46" s="176"/>
      <c r="G46" s="176"/>
      <c r="H46" s="176">
        <f>'実質公債費比率（分子）の構造'!M$48</f>
        <v>216</v>
      </c>
      <c r="I46" s="176"/>
      <c r="J46" s="176"/>
      <c r="K46" s="176">
        <f>'実質公債費比率（分子）の構造'!N$48</f>
        <v>213</v>
      </c>
      <c r="L46" s="176"/>
      <c r="M46" s="176"/>
      <c r="N46" s="176">
        <f>'実質公債費比率（分子）の構造'!O$48</f>
        <v>209</v>
      </c>
      <c r="O46" s="176"/>
      <c r="P46" s="176"/>
    </row>
    <row r="47" spans="1:16">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550</v>
      </c>
      <c r="C49" s="176"/>
      <c r="D49" s="176"/>
      <c r="E49" s="176">
        <f>'実質公債費比率（分子）の構造'!L$45</f>
        <v>645</v>
      </c>
      <c r="F49" s="176"/>
      <c r="G49" s="176"/>
      <c r="H49" s="176">
        <f>'実質公債費比率（分子）の構造'!M$45</f>
        <v>672</v>
      </c>
      <c r="I49" s="176"/>
      <c r="J49" s="176"/>
      <c r="K49" s="176">
        <f>'実質公債費比率（分子）の構造'!N$45</f>
        <v>702</v>
      </c>
      <c r="L49" s="176"/>
      <c r="M49" s="176"/>
      <c r="N49" s="176">
        <f>'実質公債費比率（分子）の構造'!O$45</f>
        <v>745</v>
      </c>
      <c r="O49" s="176"/>
      <c r="P49" s="176"/>
    </row>
    <row r="50" spans="1:16">
      <c r="A50" s="176" t="s">
        <v>72</v>
      </c>
      <c r="B50" s="176" t="e">
        <f>NA()</f>
        <v>#N/A</v>
      </c>
      <c r="C50" s="176">
        <f>IF(ISNUMBER('実質公債費比率（分子）の構造'!K$53),'実質公債費比率（分子）の構造'!K$53,NA())</f>
        <v>191</v>
      </c>
      <c r="D50" s="176" t="e">
        <f>NA()</f>
        <v>#N/A</v>
      </c>
      <c r="E50" s="176" t="e">
        <f>NA()</f>
        <v>#N/A</v>
      </c>
      <c r="F50" s="176">
        <f>IF(ISNUMBER('実質公債費比率（分子）の構造'!L$53),'実質公債費比率（分子）の構造'!L$53,NA())</f>
        <v>304</v>
      </c>
      <c r="G50" s="176" t="e">
        <f>NA()</f>
        <v>#N/A</v>
      </c>
      <c r="H50" s="176" t="e">
        <f>NA()</f>
        <v>#N/A</v>
      </c>
      <c r="I50" s="176">
        <f>IF(ISNUMBER('実質公債費比率（分子）の構造'!M$53),'実質公債費比率（分子）の構造'!M$53,NA())</f>
        <v>250</v>
      </c>
      <c r="J50" s="176" t="e">
        <f>NA()</f>
        <v>#N/A</v>
      </c>
      <c r="K50" s="176" t="e">
        <f>NA()</f>
        <v>#N/A</v>
      </c>
      <c r="L50" s="176">
        <f>IF(ISNUMBER('実質公債費比率（分子）の構造'!N$53),'実質公債費比率（分子）の構造'!N$53,NA())</f>
        <v>273</v>
      </c>
      <c r="M50" s="176" t="e">
        <f>NA()</f>
        <v>#N/A</v>
      </c>
      <c r="N50" s="176" t="e">
        <f>NA()</f>
        <v>#N/A</v>
      </c>
      <c r="O50" s="176">
        <f>IF(ISNUMBER('実質公債費比率（分子）の構造'!O$53),'実質公債費比率（分子）の構造'!O$53,NA())</f>
        <v>292</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45</v>
      </c>
      <c r="B56" s="175"/>
      <c r="C56" s="175"/>
      <c r="D56" s="175">
        <f>'将来負担比率（分子）の構造'!I$52</f>
        <v>8793</v>
      </c>
      <c r="E56" s="175"/>
      <c r="F56" s="175"/>
      <c r="G56" s="175">
        <f>'将来負担比率（分子）の構造'!J$52</f>
        <v>8984</v>
      </c>
      <c r="H56" s="175"/>
      <c r="I56" s="175"/>
      <c r="J56" s="175">
        <f>'将来負担比率（分子）の構造'!K$52</f>
        <v>8986</v>
      </c>
      <c r="K56" s="175"/>
      <c r="L56" s="175"/>
      <c r="M56" s="175">
        <f>'将来負担比率（分子）の構造'!L$52</f>
        <v>8939</v>
      </c>
      <c r="N56" s="175"/>
      <c r="O56" s="175"/>
      <c r="P56" s="175">
        <f>'将来負担比率（分子）の構造'!M$52</f>
        <v>8618</v>
      </c>
    </row>
    <row r="57" spans="1:16">
      <c r="A57" s="175" t="s">
        <v>44</v>
      </c>
      <c r="B57" s="175"/>
      <c r="C57" s="175"/>
      <c r="D57" s="175">
        <f>'将来負担比率（分子）の構造'!I$51</f>
        <v>356</v>
      </c>
      <c r="E57" s="175"/>
      <c r="F57" s="175"/>
      <c r="G57" s="175">
        <f>'将来負担比率（分子）の構造'!J$51</f>
        <v>305</v>
      </c>
      <c r="H57" s="175"/>
      <c r="I57" s="175"/>
      <c r="J57" s="175">
        <f>'将来負担比率（分子）の構造'!K$51</f>
        <v>360</v>
      </c>
      <c r="K57" s="175"/>
      <c r="L57" s="175"/>
      <c r="M57" s="175">
        <f>'将来負担比率（分子）の構造'!L$51</f>
        <v>357</v>
      </c>
      <c r="N57" s="175"/>
      <c r="O57" s="175"/>
      <c r="P57" s="175">
        <f>'将来負担比率（分子）の構造'!M$51</f>
        <v>408</v>
      </c>
    </row>
    <row r="58" spans="1:16">
      <c r="A58" s="175" t="s">
        <v>43</v>
      </c>
      <c r="B58" s="175"/>
      <c r="C58" s="175"/>
      <c r="D58" s="175">
        <f>'将来負担比率（分子）の構造'!I$50</f>
        <v>4288</v>
      </c>
      <c r="E58" s="175"/>
      <c r="F58" s="175"/>
      <c r="G58" s="175">
        <f>'将来負担比率（分子）の構造'!J$50</f>
        <v>4158</v>
      </c>
      <c r="H58" s="175"/>
      <c r="I58" s="175"/>
      <c r="J58" s="175">
        <f>'将来負担比率（分子）の構造'!K$50</f>
        <v>4123</v>
      </c>
      <c r="K58" s="175"/>
      <c r="L58" s="175"/>
      <c r="M58" s="175">
        <f>'将来負担比率（分子）の構造'!L$50</f>
        <v>4788</v>
      </c>
      <c r="N58" s="175"/>
      <c r="O58" s="175"/>
      <c r="P58" s="175">
        <f>'将来負担比率（分子）の構造'!M$50</f>
        <v>5009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1171</v>
      </c>
      <c r="C62" s="175"/>
      <c r="D62" s="175"/>
      <c r="E62" s="175">
        <f>'将来負担比率（分子）の構造'!J$45</f>
        <v>1187</v>
      </c>
      <c r="F62" s="175"/>
      <c r="G62" s="175"/>
      <c r="H62" s="175">
        <f>'将来負担比率（分子）の構造'!K$45</f>
        <v>1227</v>
      </c>
      <c r="I62" s="175"/>
      <c r="J62" s="175"/>
      <c r="K62" s="175">
        <f>'将来負担比率（分子）の構造'!L$45</f>
        <v>1275</v>
      </c>
      <c r="L62" s="175"/>
      <c r="M62" s="175"/>
      <c r="N62" s="175">
        <f>'将来負担比率（分子）の構造'!M$45</f>
        <v>1296</v>
      </c>
      <c r="O62" s="175"/>
      <c r="P62" s="175"/>
    </row>
    <row r="63" spans="1:16">
      <c r="A63" s="175" t="s">
        <v>36</v>
      </c>
      <c r="B63" s="175">
        <f>'将来負担比率（分子）の構造'!I$44</f>
        <v>554</v>
      </c>
      <c r="C63" s="175"/>
      <c r="D63" s="175"/>
      <c r="E63" s="175">
        <f>'将来負担比率（分子）の構造'!J$44</f>
        <v>481</v>
      </c>
      <c r="F63" s="175"/>
      <c r="G63" s="175"/>
      <c r="H63" s="175">
        <f>'将来負担比率（分子）の構造'!K$44</f>
        <v>440</v>
      </c>
      <c r="I63" s="175"/>
      <c r="J63" s="175"/>
      <c r="K63" s="175">
        <f>'将来負担比率（分子）の構造'!L$44</f>
        <v>392</v>
      </c>
      <c r="L63" s="175"/>
      <c r="M63" s="175"/>
      <c r="N63" s="175">
        <f>'将来負担比率（分子）の構造'!M$44</f>
        <v>362</v>
      </c>
      <c r="O63" s="175"/>
      <c r="P63" s="175"/>
    </row>
    <row r="64" spans="1:16">
      <c r="A64" s="175" t="s">
        <v>35</v>
      </c>
      <c r="B64" s="175">
        <f>'将来負担比率（分子）の構造'!I$43</f>
        <v>4840</v>
      </c>
      <c r="C64" s="175"/>
      <c r="D64" s="175"/>
      <c r="E64" s="175">
        <f>'将来負担比率（分子）の構造'!J$43</f>
        <v>6794</v>
      </c>
      <c r="F64" s="175"/>
      <c r="G64" s="175"/>
      <c r="H64" s="175">
        <f>'将来負担比率（分子）の構造'!K$43</f>
        <v>6271</v>
      </c>
      <c r="I64" s="175"/>
      <c r="J64" s="175"/>
      <c r="K64" s="175">
        <f>'将来負担比率（分子）の構造'!L$43</f>
        <v>5780</v>
      </c>
      <c r="L64" s="175"/>
      <c r="M64" s="175"/>
      <c r="N64" s="175">
        <f>'将来負担比率（分子）の構造'!M$43</f>
        <v>5384</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7419</v>
      </c>
      <c r="C66" s="175"/>
      <c r="D66" s="175"/>
      <c r="E66" s="175">
        <f>'将来負担比率（分子）の構造'!J$41</f>
        <v>7573</v>
      </c>
      <c r="F66" s="175"/>
      <c r="G66" s="175"/>
      <c r="H66" s="175">
        <f>'将来負担比率（分子）の構造'!K$41</f>
        <v>7793</v>
      </c>
      <c r="I66" s="175"/>
      <c r="J66" s="175"/>
      <c r="K66" s="175">
        <f>'将来負担比率（分子）の構造'!L$41</f>
        <v>7842</v>
      </c>
      <c r="L66" s="175"/>
      <c r="M66" s="175"/>
      <c r="N66" s="175">
        <f>'将来負担比率（分子）の構造'!M$41</f>
        <v>7718</v>
      </c>
      <c r="O66" s="175"/>
      <c r="P66" s="175"/>
    </row>
    <row r="67" spans="1:16">
      <c r="A67" s="175" t="s">
        <v>76</v>
      </c>
      <c r="B67" s="175" t="e">
        <f>NA()</f>
        <v>#N/A</v>
      </c>
      <c r="C67" s="175">
        <f>IF(ISNUMBER('将来負担比率（分子）の構造'!I$53), IF('将来負担比率（分子）の構造'!I$53 &lt; 0, 0, '将来負担比率（分子）の構造'!I$53), NA())</f>
        <v>548</v>
      </c>
      <c r="D67" s="175" t="e">
        <f>NA()</f>
        <v>#N/A</v>
      </c>
      <c r="E67" s="175" t="e">
        <f>NA()</f>
        <v>#N/A</v>
      </c>
      <c r="F67" s="175">
        <f>IF(ISNUMBER('将来負担比率（分子）の構造'!J$53), IF('将来負担比率（分子）の構造'!J$53 &lt; 0, 0, '将来負担比率（分子）の構造'!J$53), NA())</f>
        <v>2589</v>
      </c>
      <c r="G67" s="175" t="e">
        <f>NA()</f>
        <v>#N/A</v>
      </c>
      <c r="H67" s="175" t="e">
        <f>NA()</f>
        <v>#N/A</v>
      </c>
      <c r="I67" s="175">
        <f>IF(ISNUMBER('将来負担比率（分子）の構造'!K$53), IF('将来負担比率（分子）の構造'!K$53 &lt; 0, 0, '将来負担比率（分子）の構造'!K$53), NA())</f>
        <v>2261</v>
      </c>
      <c r="J67" s="175" t="e">
        <f>NA()</f>
        <v>#N/A</v>
      </c>
      <c r="K67" s="175" t="e">
        <f>NA()</f>
        <v>#N/A</v>
      </c>
      <c r="L67" s="175">
        <f>IF(ISNUMBER('将来負担比率（分子）の構造'!L$53), IF('将来負担比率（分子）の構造'!L$53 &lt; 0, 0, '将来負担比率（分子）の構造'!L$53), NA())</f>
        <v>1205</v>
      </c>
      <c r="M67" s="175" t="e">
        <f>NA()</f>
        <v>#N/A</v>
      </c>
      <c r="N67" s="175" t="e">
        <f>NA()</f>
        <v>#N/A</v>
      </c>
      <c r="O67" s="175">
        <f>IF(ISNUMBER('将来負担比率（分子）の構造'!M$53), IF('将来負担比率（分子）の構造'!M$53 &lt; 0, 0, '将来負担比率（分子）の構造'!M$53), NA())</f>
        <v>724</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2067</v>
      </c>
      <c r="C72" s="179">
        <f>基金残高に係る経年分析!G55</f>
        <v>2268</v>
      </c>
      <c r="D72" s="179">
        <f>基金残高に係る経年分析!H55</f>
        <v>2278</v>
      </c>
    </row>
    <row r="73" spans="1:16">
      <c r="A73" s="178" t="s">
        <v>79</v>
      </c>
      <c r="B73" s="179">
        <f>基金残高に係る経年分析!F56</f>
        <v>513</v>
      </c>
      <c r="C73" s="179">
        <f>基金残高に係る経年分析!G56</f>
        <v>513</v>
      </c>
      <c r="D73" s="179">
        <f>基金残高に係る経年分析!H56</f>
        <v>634</v>
      </c>
    </row>
    <row r="74" spans="1:16">
      <c r="A74" s="178" t="s">
        <v>80</v>
      </c>
      <c r="B74" s="179">
        <f>基金残高に係る経年分析!F57</f>
        <v>1413</v>
      </c>
      <c r="C74" s="179">
        <f>基金残高に係る経年分析!G57</f>
        <v>1878</v>
      </c>
      <c r="D74" s="179">
        <f>基金残高に係る経年分析!H57</f>
        <v>1967</v>
      </c>
    </row>
  </sheetData>
  <sheetProtection algorithmName="SHA-512" hashValue="sLNTi7l9ENq5v7926R4GiU8ISa3SSYSAt6pqkfE6uSW1G0/80DonQ5MyIavnXe/p+coJPh+WsosBk1arTux1zw==" saltValue="bemQlal4vy9qlJ7PJXlN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2728023</v>
      </c>
      <c r="S5" s="677"/>
      <c r="T5" s="677"/>
      <c r="U5" s="677"/>
      <c r="V5" s="677"/>
      <c r="W5" s="677"/>
      <c r="X5" s="677"/>
      <c r="Y5" s="702"/>
      <c r="Z5" s="715">
        <v>21.9</v>
      </c>
      <c r="AA5" s="715"/>
      <c r="AB5" s="715"/>
      <c r="AC5" s="715"/>
      <c r="AD5" s="716">
        <v>2728023</v>
      </c>
      <c r="AE5" s="716"/>
      <c r="AF5" s="716"/>
      <c r="AG5" s="716"/>
      <c r="AH5" s="716"/>
      <c r="AI5" s="716"/>
      <c r="AJ5" s="716"/>
      <c r="AK5" s="716"/>
      <c r="AL5" s="703">
        <v>42.8</v>
      </c>
      <c r="AM5" s="685"/>
      <c r="AN5" s="685"/>
      <c r="AO5" s="704"/>
      <c r="AP5" s="679" t="s">
        <v>230</v>
      </c>
      <c r="AQ5" s="680"/>
      <c r="AR5" s="680"/>
      <c r="AS5" s="680"/>
      <c r="AT5" s="680"/>
      <c r="AU5" s="680"/>
      <c r="AV5" s="680"/>
      <c r="AW5" s="680"/>
      <c r="AX5" s="680"/>
      <c r="AY5" s="680"/>
      <c r="AZ5" s="680"/>
      <c r="BA5" s="680"/>
      <c r="BB5" s="680"/>
      <c r="BC5" s="680"/>
      <c r="BD5" s="680"/>
      <c r="BE5" s="680"/>
      <c r="BF5" s="681"/>
      <c r="BG5" s="621">
        <v>2727741</v>
      </c>
      <c r="BH5" s="622"/>
      <c r="BI5" s="622"/>
      <c r="BJ5" s="622"/>
      <c r="BK5" s="622"/>
      <c r="BL5" s="622"/>
      <c r="BM5" s="622"/>
      <c r="BN5" s="623"/>
      <c r="BO5" s="659">
        <v>100</v>
      </c>
      <c r="BP5" s="659"/>
      <c r="BQ5" s="659"/>
      <c r="BR5" s="659"/>
      <c r="BS5" s="660" t="s">
        <v>131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76587</v>
      </c>
      <c r="S6" s="622"/>
      <c r="T6" s="622"/>
      <c r="U6" s="622"/>
      <c r="V6" s="622"/>
      <c r="W6" s="622"/>
      <c r="X6" s="622"/>
      <c r="Y6" s="623"/>
      <c r="Z6" s="659">
        <v>0.6</v>
      </c>
      <c r="AA6" s="659"/>
      <c r="AB6" s="659"/>
      <c r="AC6" s="659"/>
      <c r="AD6" s="660">
        <v>76587</v>
      </c>
      <c r="AE6" s="660"/>
      <c r="AF6" s="660"/>
      <c r="AG6" s="660"/>
      <c r="AH6" s="660"/>
      <c r="AI6" s="660"/>
      <c r="AJ6" s="660"/>
      <c r="AK6" s="660"/>
      <c r="AL6" s="624">
        <v>1.2</v>
      </c>
      <c r="AM6" s="625"/>
      <c r="AN6" s="625"/>
      <c r="AO6" s="661"/>
      <c r="AP6" s="618" t="s">
        <v>235</v>
      </c>
      <c r="AQ6" s="619"/>
      <c r="AR6" s="619"/>
      <c r="AS6" s="619"/>
      <c r="AT6" s="619"/>
      <c r="AU6" s="619"/>
      <c r="AV6" s="619"/>
      <c r="AW6" s="619"/>
      <c r="AX6" s="619"/>
      <c r="AY6" s="619"/>
      <c r="AZ6" s="619"/>
      <c r="BA6" s="619"/>
      <c r="BB6" s="619"/>
      <c r="BC6" s="619"/>
      <c r="BD6" s="619"/>
      <c r="BE6" s="619"/>
      <c r="BF6" s="620"/>
      <c r="BG6" s="621">
        <v>2727741</v>
      </c>
      <c r="BH6" s="622"/>
      <c r="BI6" s="622"/>
      <c r="BJ6" s="622"/>
      <c r="BK6" s="622"/>
      <c r="BL6" s="622"/>
      <c r="BM6" s="622"/>
      <c r="BN6" s="623"/>
      <c r="BO6" s="659">
        <v>100</v>
      </c>
      <c r="BP6" s="659"/>
      <c r="BQ6" s="659"/>
      <c r="BR6" s="659"/>
      <c r="BS6" s="660" t="s">
        <v>131</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102742</v>
      </c>
      <c r="CS6" s="622"/>
      <c r="CT6" s="622"/>
      <c r="CU6" s="622"/>
      <c r="CV6" s="622"/>
      <c r="CW6" s="622"/>
      <c r="CX6" s="622"/>
      <c r="CY6" s="623"/>
      <c r="CZ6" s="703">
        <v>0.9</v>
      </c>
      <c r="DA6" s="685"/>
      <c r="DB6" s="685"/>
      <c r="DC6" s="705"/>
      <c r="DD6" s="627" t="s">
        <v>131</v>
      </c>
      <c r="DE6" s="622"/>
      <c r="DF6" s="622"/>
      <c r="DG6" s="622"/>
      <c r="DH6" s="622"/>
      <c r="DI6" s="622"/>
      <c r="DJ6" s="622"/>
      <c r="DK6" s="622"/>
      <c r="DL6" s="622"/>
      <c r="DM6" s="622"/>
      <c r="DN6" s="622"/>
      <c r="DO6" s="622"/>
      <c r="DP6" s="623"/>
      <c r="DQ6" s="627">
        <v>102742</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802</v>
      </c>
      <c r="S7" s="622"/>
      <c r="T7" s="622"/>
      <c r="U7" s="622"/>
      <c r="V7" s="622"/>
      <c r="W7" s="622"/>
      <c r="X7" s="622"/>
      <c r="Y7" s="623"/>
      <c r="Z7" s="659">
        <v>0</v>
      </c>
      <c r="AA7" s="659"/>
      <c r="AB7" s="659"/>
      <c r="AC7" s="659"/>
      <c r="AD7" s="660">
        <v>802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1294027</v>
      </c>
      <c r="BH7" s="622"/>
      <c r="BI7" s="622"/>
      <c r="BJ7" s="622"/>
      <c r="BK7" s="622"/>
      <c r="BL7" s="622"/>
      <c r="BM7" s="622"/>
      <c r="BN7" s="623"/>
      <c r="BO7" s="659">
        <v>47.4</v>
      </c>
      <c r="BP7" s="659"/>
      <c r="BQ7" s="659"/>
      <c r="BR7" s="659"/>
      <c r="BS7" s="660" t="s">
        <v>131</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1466209</v>
      </c>
      <c r="CS7" s="622"/>
      <c r="CT7" s="622"/>
      <c r="CU7" s="622"/>
      <c r="CV7" s="622"/>
      <c r="CW7" s="622"/>
      <c r="CX7" s="622"/>
      <c r="CY7" s="623"/>
      <c r="CZ7" s="659">
        <v>12.4</v>
      </c>
      <c r="DA7" s="659"/>
      <c r="DB7" s="659"/>
      <c r="DC7" s="659"/>
      <c r="DD7" s="627">
        <v>24063</v>
      </c>
      <c r="DE7" s="622"/>
      <c r="DF7" s="622"/>
      <c r="DG7" s="622"/>
      <c r="DH7" s="622"/>
      <c r="DI7" s="622"/>
      <c r="DJ7" s="622"/>
      <c r="DK7" s="622"/>
      <c r="DL7" s="622"/>
      <c r="DM7" s="622"/>
      <c r="DN7" s="622"/>
      <c r="DO7" s="622"/>
      <c r="DP7" s="623"/>
      <c r="DQ7" s="627">
        <v>1047177</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12935</v>
      </c>
      <c r="S8" s="622"/>
      <c r="T8" s="622"/>
      <c r="U8" s="622"/>
      <c r="V8" s="622"/>
      <c r="W8" s="622"/>
      <c r="X8" s="622"/>
      <c r="Y8" s="623"/>
      <c r="Z8" s="659">
        <v>0.1</v>
      </c>
      <c r="AA8" s="659"/>
      <c r="AB8" s="659"/>
      <c r="AC8" s="659"/>
      <c r="AD8" s="660">
        <v>12935</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45602</v>
      </c>
      <c r="BH8" s="622"/>
      <c r="BI8" s="622"/>
      <c r="BJ8" s="622"/>
      <c r="BK8" s="622"/>
      <c r="BL8" s="622"/>
      <c r="BM8" s="622"/>
      <c r="BN8" s="623"/>
      <c r="BO8" s="659">
        <v>1.7</v>
      </c>
      <c r="BP8" s="659"/>
      <c r="BQ8" s="659"/>
      <c r="BR8" s="659"/>
      <c r="BS8" s="660" t="s">
        <v>131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5455131</v>
      </c>
      <c r="CS8" s="622"/>
      <c r="CT8" s="622"/>
      <c r="CU8" s="622"/>
      <c r="CV8" s="622"/>
      <c r="CW8" s="622"/>
      <c r="CX8" s="622"/>
      <c r="CY8" s="623"/>
      <c r="CZ8" s="659">
        <v>46.3</v>
      </c>
      <c r="DA8" s="659"/>
      <c r="DB8" s="659"/>
      <c r="DC8" s="659"/>
      <c r="DD8" s="627">
        <v>54949</v>
      </c>
      <c r="DE8" s="622"/>
      <c r="DF8" s="622"/>
      <c r="DG8" s="622"/>
      <c r="DH8" s="622"/>
      <c r="DI8" s="622"/>
      <c r="DJ8" s="622"/>
      <c r="DK8" s="622"/>
      <c r="DL8" s="622"/>
      <c r="DM8" s="622"/>
      <c r="DN8" s="622"/>
      <c r="DO8" s="622"/>
      <c r="DP8" s="623"/>
      <c r="DQ8" s="627">
        <v>2715099</v>
      </c>
      <c r="DR8" s="622"/>
      <c r="DS8" s="622"/>
      <c r="DT8" s="622"/>
      <c r="DU8" s="622"/>
      <c r="DV8" s="622"/>
      <c r="DW8" s="622"/>
      <c r="DX8" s="622"/>
      <c r="DY8" s="622"/>
      <c r="DZ8" s="622"/>
      <c r="EA8" s="622"/>
      <c r="EB8" s="622"/>
      <c r="EC8" s="658"/>
    </row>
    <row r="9" spans="2:143" ht="11.25" customHeight="1">
      <c r="B9" s="618" t="s">
        <v>243</v>
      </c>
      <c r="C9" s="619"/>
      <c r="D9" s="619"/>
      <c r="E9" s="619"/>
      <c r="F9" s="619"/>
      <c r="G9" s="619"/>
      <c r="H9" s="619"/>
      <c r="I9" s="619"/>
      <c r="J9" s="619"/>
      <c r="K9" s="619"/>
      <c r="L9" s="619"/>
      <c r="M9" s="619"/>
      <c r="N9" s="619"/>
      <c r="O9" s="619"/>
      <c r="P9" s="619"/>
      <c r="Q9" s="620"/>
      <c r="R9" s="621">
        <v>10732</v>
      </c>
      <c r="S9" s="622"/>
      <c r="T9" s="622"/>
      <c r="U9" s="622"/>
      <c r="V9" s="622"/>
      <c r="W9" s="622"/>
      <c r="X9" s="622"/>
      <c r="Y9" s="623"/>
      <c r="Z9" s="659">
        <v>0.1</v>
      </c>
      <c r="AA9" s="659"/>
      <c r="AB9" s="659"/>
      <c r="AC9" s="659"/>
      <c r="AD9" s="660">
        <v>10732</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1096653</v>
      </c>
      <c r="BH9" s="622"/>
      <c r="BI9" s="622"/>
      <c r="BJ9" s="622"/>
      <c r="BK9" s="622"/>
      <c r="BL9" s="622"/>
      <c r="BM9" s="622"/>
      <c r="BN9" s="623"/>
      <c r="BO9" s="659">
        <v>40.200000000000003</v>
      </c>
      <c r="BP9" s="659"/>
      <c r="BQ9" s="659"/>
      <c r="BR9" s="659"/>
      <c r="BS9" s="660" t="s">
        <v>131</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812306</v>
      </c>
      <c r="CS9" s="622"/>
      <c r="CT9" s="622"/>
      <c r="CU9" s="622"/>
      <c r="CV9" s="622"/>
      <c r="CW9" s="622"/>
      <c r="CX9" s="622"/>
      <c r="CY9" s="623"/>
      <c r="CZ9" s="659">
        <v>6.9</v>
      </c>
      <c r="DA9" s="659"/>
      <c r="DB9" s="659"/>
      <c r="DC9" s="659"/>
      <c r="DD9" s="627">
        <v>1650</v>
      </c>
      <c r="DE9" s="622"/>
      <c r="DF9" s="622"/>
      <c r="DG9" s="622"/>
      <c r="DH9" s="622"/>
      <c r="DI9" s="622"/>
      <c r="DJ9" s="622"/>
      <c r="DK9" s="622"/>
      <c r="DL9" s="622"/>
      <c r="DM9" s="622"/>
      <c r="DN9" s="622"/>
      <c r="DO9" s="622"/>
      <c r="DP9" s="623"/>
      <c r="DQ9" s="627">
        <v>651839</v>
      </c>
      <c r="DR9" s="622"/>
      <c r="DS9" s="622"/>
      <c r="DT9" s="622"/>
      <c r="DU9" s="622"/>
      <c r="DV9" s="622"/>
      <c r="DW9" s="622"/>
      <c r="DX9" s="622"/>
      <c r="DY9" s="622"/>
      <c r="DZ9" s="622"/>
      <c r="EA9" s="622"/>
      <c r="EB9" s="622"/>
      <c r="EC9" s="658"/>
    </row>
    <row r="10" spans="2:143" ht="11.25" customHeight="1">
      <c r="B10" s="618" t="s">
        <v>246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52205</v>
      </c>
      <c r="BH10" s="622"/>
      <c r="BI10" s="622"/>
      <c r="BJ10" s="622"/>
      <c r="BK10" s="622"/>
      <c r="BL10" s="622"/>
      <c r="BM10" s="622"/>
      <c r="BN10" s="623"/>
      <c r="BO10" s="659">
        <v>1.9</v>
      </c>
      <c r="BP10" s="659"/>
      <c r="BQ10" s="659"/>
      <c r="BR10" s="659"/>
      <c r="BS10" s="660" t="s">
        <v>131</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c r="B11" s="618" t="s">
        <v>249</v>
      </c>
      <c r="C11" s="619"/>
      <c r="D11" s="619"/>
      <c r="E11" s="619"/>
      <c r="F11" s="619"/>
      <c r="G11" s="619"/>
      <c r="H11" s="619"/>
      <c r="I11" s="619"/>
      <c r="J11" s="619"/>
      <c r="K11" s="619"/>
      <c r="L11" s="619"/>
      <c r="M11" s="619"/>
      <c r="N11" s="619"/>
      <c r="O11" s="619"/>
      <c r="P11" s="619"/>
      <c r="Q11" s="620"/>
      <c r="R11" s="621">
        <v>642692</v>
      </c>
      <c r="S11" s="622"/>
      <c r="T11" s="622"/>
      <c r="U11" s="622"/>
      <c r="V11" s="622"/>
      <c r="W11" s="622"/>
      <c r="X11" s="622"/>
      <c r="Y11" s="623"/>
      <c r="Z11" s="624">
        <v>5.2</v>
      </c>
      <c r="AA11" s="625"/>
      <c r="AB11" s="625"/>
      <c r="AC11" s="626"/>
      <c r="AD11" s="627">
        <v>642692</v>
      </c>
      <c r="AE11" s="622"/>
      <c r="AF11" s="622"/>
      <c r="AG11" s="622"/>
      <c r="AH11" s="622"/>
      <c r="AI11" s="622"/>
      <c r="AJ11" s="622"/>
      <c r="AK11" s="623"/>
      <c r="AL11" s="624">
        <v>10.1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99567</v>
      </c>
      <c r="BH11" s="622"/>
      <c r="BI11" s="622"/>
      <c r="BJ11" s="622"/>
      <c r="BK11" s="622"/>
      <c r="BL11" s="622"/>
      <c r="BM11" s="622"/>
      <c r="BN11" s="623"/>
      <c r="BO11" s="659">
        <v>3.6</v>
      </c>
      <c r="BP11" s="659"/>
      <c r="BQ11" s="659"/>
      <c r="BR11" s="659"/>
      <c r="BS11" s="660" t="s">
        <v>131</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49140</v>
      </c>
      <c r="CS11" s="622"/>
      <c r="CT11" s="622"/>
      <c r="CU11" s="622"/>
      <c r="CV11" s="622"/>
      <c r="CW11" s="622"/>
      <c r="CX11" s="622"/>
      <c r="CY11" s="623"/>
      <c r="CZ11" s="659">
        <v>0.4</v>
      </c>
      <c r="DA11" s="659"/>
      <c r="DB11" s="659"/>
      <c r="DC11" s="659"/>
      <c r="DD11" s="627">
        <v>10296</v>
      </c>
      <c r="DE11" s="622"/>
      <c r="DF11" s="622"/>
      <c r="DG11" s="622"/>
      <c r="DH11" s="622"/>
      <c r="DI11" s="622"/>
      <c r="DJ11" s="622"/>
      <c r="DK11" s="622"/>
      <c r="DL11" s="622"/>
      <c r="DM11" s="622"/>
      <c r="DN11" s="622"/>
      <c r="DO11" s="622"/>
      <c r="DP11" s="623"/>
      <c r="DQ11" s="627">
        <v>34930</v>
      </c>
      <c r="DR11" s="622"/>
      <c r="DS11" s="622"/>
      <c r="DT11" s="622"/>
      <c r="DU11" s="622"/>
      <c r="DV11" s="622"/>
      <c r="DW11" s="622"/>
      <c r="DX11" s="622"/>
      <c r="DY11" s="622"/>
      <c r="DZ11" s="622"/>
      <c r="EA11" s="622"/>
      <c r="EB11" s="622"/>
      <c r="EC11" s="658"/>
    </row>
    <row r="12" spans="2:143" ht="11.25" customHeight="1">
      <c r="B12" s="618" t="s">
        <v>252</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1106509</v>
      </c>
      <c r="BH12" s="622"/>
      <c r="BI12" s="622"/>
      <c r="BJ12" s="622"/>
      <c r="BK12" s="622"/>
      <c r="BL12" s="622"/>
      <c r="BM12" s="622"/>
      <c r="BN12" s="623"/>
      <c r="BO12" s="659">
        <v>40.6</v>
      </c>
      <c r="BP12" s="659"/>
      <c r="BQ12" s="659"/>
      <c r="BR12" s="659"/>
      <c r="BS12" s="660" t="s">
        <v>131</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241685</v>
      </c>
      <c r="CS12" s="622"/>
      <c r="CT12" s="622"/>
      <c r="CU12" s="622"/>
      <c r="CV12" s="622"/>
      <c r="CW12" s="622"/>
      <c r="CX12" s="622"/>
      <c r="CY12" s="623"/>
      <c r="CZ12" s="659">
        <v>2.1</v>
      </c>
      <c r="DA12" s="659"/>
      <c r="DB12" s="659"/>
      <c r="DC12" s="659"/>
      <c r="DD12" s="627" t="s">
        <v>131</v>
      </c>
      <c r="DE12" s="622"/>
      <c r="DF12" s="622"/>
      <c r="DG12" s="622"/>
      <c r="DH12" s="622"/>
      <c r="DI12" s="622"/>
      <c r="DJ12" s="622"/>
      <c r="DK12" s="622"/>
      <c r="DL12" s="622"/>
      <c r="DM12" s="622"/>
      <c r="DN12" s="622"/>
      <c r="DO12" s="622"/>
      <c r="DP12" s="623"/>
      <c r="DQ12" s="627">
        <v>201828</v>
      </c>
      <c r="DR12" s="622"/>
      <c r="DS12" s="622"/>
      <c r="DT12" s="622"/>
      <c r="DU12" s="622"/>
      <c r="DV12" s="622"/>
      <c r="DW12" s="622"/>
      <c r="DX12" s="622"/>
      <c r="DY12" s="622"/>
      <c r="DZ12" s="622"/>
      <c r="EA12" s="622"/>
      <c r="EB12" s="622"/>
      <c r="EC12" s="658"/>
    </row>
    <row r="13" spans="2:143" ht="11.25" customHeight="1">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1081402</v>
      </c>
      <c r="BH13" s="622"/>
      <c r="BI13" s="622"/>
      <c r="BJ13" s="622"/>
      <c r="BK13" s="622"/>
      <c r="BL13" s="622"/>
      <c r="BM13" s="622"/>
      <c r="BN13" s="623"/>
      <c r="BO13" s="659">
        <v>39.6</v>
      </c>
      <c r="BP13" s="659"/>
      <c r="BQ13" s="659"/>
      <c r="BR13" s="659"/>
      <c r="BS13" s="660" t="s">
        <v>131</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1451995</v>
      </c>
      <c r="CS13" s="622"/>
      <c r="CT13" s="622"/>
      <c r="CU13" s="622"/>
      <c r="CV13" s="622"/>
      <c r="CW13" s="622"/>
      <c r="CX13" s="622"/>
      <c r="CY13" s="623"/>
      <c r="CZ13" s="659">
        <v>12.3</v>
      </c>
      <c r="DA13" s="659"/>
      <c r="DB13" s="659"/>
      <c r="DC13" s="659"/>
      <c r="DD13" s="627">
        <v>815096</v>
      </c>
      <c r="DE13" s="622"/>
      <c r="DF13" s="622"/>
      <c r="DG13" s="622"/>
      <c r="DH13" s="622"/>
      <c r="DI13" s="622"/>
      <c r="DJ13" s="622"/>
      <c r="DK13" s="622"/>
      <c r="DL13" s="622"/>
      <c r="DM13" s="622"/>
      <c r="DN13" s="622"/>
      <c r="DO13" s="622"/>
      <c r="DP13" s="623"/>
      <c r="DQ13" s="627">
        <v>629420</v>
      </c>
      <c r="DR13" s="622"/>
      <c r="DS13" s="622"/>
      <c r="DT13" s="622"/>
      <c r="DU13" s="622"/>
      <c r="DV13" s="622"/>
      <c r="DW13" s="622"/>
      <c r="DX13" s="622"/>
      <c r="DY13" s="622"/>
      <c r="DZ13" s="622"/>
      <c r="EA13" s="622"/>
      <c r="EB13" s="622"/>
      <c r="EC13" s="658"/>
    </row>
    <row r="14" spans="2:143" ht="11.25" customHeight="1">
      <c r="B14" s="618" t="s">
        <v>258</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131</v>
      </c>
      <c r="AE14" s="660"/>
      <c r="AF14" s="660"/>
      <c r="AG14" s="660"/>
      <c r="AH14" s="660"/>
      <c r="AI14" s="660"/>
      <c r="AJ14" s="660"/>
      <c r="AK14" s="660"/>
      <c r="AL14" s="624" t="s">
        <v>131</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89950</v>
      </c>
      <c r="BH14" s="622"/>
      <c r="BI14" s="622"/>
      <c r="BJ14" s="622"/>
      <c r="BK14" s="622"/>
      <c r="BL14" s="622"/>
      <c r="BM14" s="622"/>
      <c r="BN14" s="623"/>
      <c r="BO14" s="659">
        <v>3.3</v>
      </c>
      <c r="BP14" s="659"/>
      <c r="BQ14" s="659"/>
      <c r="BR14" s="659"/>
      <c r="BS14" s="660" t="s">
        <v>131</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373569</v>
      </c>
      <c r="CS14" s="622"/>
      <c r="CT14" s="622"/>
      <c r="CU14" s="622"/>
      <c r="CV14" s="622"/>
      <c r="CW14" s="622"/>
      <c r="CX14" s="622"/>
      <c r="CY14" s="623"/>
      <c r="CZ14" s="659">
        <v>3.2</v>
      </c>
      <c r="DA14" s="659"/>
      <c r="DB14" s="659"/>
      <c r="DC14" s="659"/>
      <c r="DD14" s="627">
        <v>8197</v>
      </c>
      <c r="DE14" s="622"/>
      <c r="DF14" s="622"/>
      <c r="DG14" s="622"/>
      <c r="DH14" s="622"/>
      <c r="DI14" s="622"/>
      <c r="DJ14" s="622"/>
      <c r="DK14" s="622"/>
      <c r="DL14" s="622"/>
      <c r="DM14" s="622"/>
      <c r="DN14" s="622"/>
      <c r="DO14" s="622"/>
      <c r="DP14" s="623"/>
      <c r="DQ14" s="627">
        <v>369519</v>
      </c>
      <c r="DR14" s="622"/>
      <c r="DS14" s="622"/>
      <c r="DT14" s="622"/>
      <c r="DU14" s="622"/>
      <c r="DV14" s="622"/>
      <c r="DW14" s="622"/>
      <c r="DX14" s="622"/>
      <c r="DY14" s="622"/>
      <c r="DZ14" s="622"/>
      <c r="EA14" s="622"/>
      <c r="EB14" s="622"/>
      <c r="EC14" s="658"/>
    </row>
    <row r="15" spans="2:143" ht="11.25" customHeight="1">
      <c r="B15" s="618" t="s">
        <v>261</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237255</v>
      </c>
      <c r="BH15" s="622"/>
      <c r="BI15" s="622"/>
      <c r="BJ15" s="622"/>
      <c r="BK15" s="622"/>
      <c r="BL15" s="622"/>
      <c r="BM15" s="622"/>
      <c r="BN15" s="623"/>
      <c r="BO15" s="659">
        <v>8.6999999999999993</v>
      </c>
      <c r="BP15" s="659"/>
      <c r="BQ15" s="659"/>
      <c r="BR15" s="659"/>
      <c r="BS15" s="660" t="s">
        <v>131</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1087610</v>
      </c>
      <c r="CS15" s="622"/>
      <c r="CT15" s="622"/>
      <c r="CU15" s="622"/>
      <c r="CV15" s="622"/>
      <c r="CW15" s="622"/>
      <c r="CX15" s="622"/>
      <c r="CY15" s="623"/>
      <c r="CZ15" s="659">
        <v>9.1999999999999993</v>
      </c>
      <c r="DA15" s="659"/>
      <c r="DB15" s="659"/>
      <c r="DC15" s="659"/>
      <c r="DD15" s="627">
        <v>174863</v>
      </c>
      <c r="DE15" s="622"/>
      <c r="DF15" s="622"/>
      <c r="DG15" s="622"/>
      <c r="DH15" s="622"/>
      <c r="DI15" s="622"/>
      <c r="DJ15" s="622"/>
      <c r="DK15" s="622"/>
      <c r="DL15" s="622"/>
      <c r="DM15" s="622"/>
      <c r="DN15" s="622"/>
      <c r="DO15" s="622"/>
      <c r="DP15" s="623"/>
      <c r="DQ15" s="627">
        <v>827414</v>
      </c>
      <c r="DR15" s="622"/>
      <c r="DS15" s="622"/>
      <c r="DT15" s="622"/>
      <c r="DU15" s="622"/>
      <c r="DV15" s="622"/>
      <c r="DW15" s="622"/>
      <c r="DX15" s="622"/>
      <c r="DY15" s="622"/>
      <c r="DZ15" s="622"/>
      <c r="EA15" s="622"/>
      <c r="EB15" s="622"/>
      <c r="EC15" s="658"/>
    </row>
    <row r="16" spans="2:143" ht="11.25" customHeight="1">
      <c r="B16" s="618" t="s">
        <v>264</v>
      </c>
      <c r="C16" s="619"/>
      <c r="D16" s="619"/>
      <c r="E16" s="619"/>
      <c r="F16" s="619"/>
      <c r="G16" s="619"/>
      <c r="H16" s="619"/>
      <c r="I16" s="619"/>
      <c r="J16" s="619"/>
      <c r="K16" s="619"/>
      <c r="L16" s="619"/>
      <c r="M16" s="619"/>
      <c r="N16" s="619"/>
      <c r="O16" s="619"/>
      <c r="P16" s="619"/>
      <c r="Q16" s="620"/>
      <c r="R16" s="621">
        <v>11194</v>
      </c>
      <c r="S16" s="622"/>
      <c r="T16" s="622"/>
      <c r="U16" s="622"/>
      <c r="V16" s="622"/>
      <c r="W16" s="622"/>
      <c r="X16" s="622"/>
      <c r="Y16" s="623"/>
      <c r="Z16" s="659">
        <v>0.1</v>
      </c>
      <c r="AA16" s="659"/>
      <c r="AB16" s="659"/>
      <c r="AC16" s="659"/>
      <c r="AD16" s="660">
        <v>11194</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c r="B17" s="618" t="s">
        <v>267</v>
      </c>
      <c r="C17" s="619"/>
      <c r="D17" s="619"/>
      <c r="E17" s="619"/>
      <c r="F17" s="619"/>
      <c r="G17" s="619"/>
      <c r="H17" s="619"/>
      <c r="I17" s="619"/>
      <c r="J17" s="619"/>
      <c r="K17" s="619"/>
      <c r="L17" s="619"/>
      <c r="M17" s="619"/>
      <c r="N17" s="619"/>
      <c r="O17" s="619"/>
      <c r="P17" s="619"/>
      <c r="Q17" s="620"/>
      <c r="R17" s="621">
        <v>42516</v>
      </c>
      <c r="S17" s="622"/>
      <c r="T17" s="622"/>
      <c r="U17" s="622"/>
      <c r="V17" s="622"/>
      <c r="W17" s="622"/>
      <c r="X17" s="622"/>
      <c r="Y17" s="623"/>
      <c r="Z17" s="659">
        <v>0.3</v>
      </c>
      <c r="AA17" s="659"/>
      <c r="AB17" s="659"/>
      <c r="AC17" s="659"/>
      <c r="AD17" s="660">
        <v>42516</v>
      </c>
      <c r="AE17" s="660"/>
      <c r="AF17" s="660"/>
      <c r="AG17" s="660"/>
      <c r="AH17" s="660"/>
      <c r="AI17" s="660"/>
      <c r="AJ17" s="660"/>
      <c r="AK17" s="660"/>
      <c r="AL17" s="624">
        <v>0.7</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745199</v>
      </c>
      <c r="CS17" s="622"/>
      <c r="CT17" s="622"/>
      <c r="CU17" s="622"/>
      <c r="CV17" s="622"/>
      <c r="CW17" s="622"/>
      <c r="CX17" s="622"/>
      <c r="CY17" s="623"/>
      <c r="CZ17" s="659">
        <v>6.3</v>
      </c>
      <c r="DA17" s="659"/>
      <c r="DB17" s="659"/>
      <c r="DC17" s="659"/>
      <c r="DD17" s="627" t="s">
        <v>131</v>
      </c>
      <c r="DE17" s="622"/>
      <c r="DF17" s="622"/>
      <c r="DG17" s="622"/>
      <c r="DH17" s="622"/>
      <c r="DI17" s="622"/>
      <c r="DJ17" s="622"/>
      <c r="DK17" s="622"/>
      <c r="DL17" s="622"/>
      <c r="DM17" s="622"/>
      <c r="DN17" s="622"/>
      <c r="DO17" s="622"/>
      <c r="DP17" s="623"/>
      <c r="DQ17" s="627">
        <v>700726</v>
      </c>
      <c r="DR17" s="622"/>
      <c r="DS17" s="622"/>
      <c r="DT17" s="622"/>
      <c r="DU17" s="622"/>
      <c r="DV17" s="622"/>
      <c r="DW17" s="622"/>
      <c r="DX17" s="622"/>
      <c r="DY17" s="622"/>
      <c r="DZ17" s="622"/>
      <c r="EA17" s="622"/>
      <c r="EB17" s="622"/>
      <c r="EC17" s="658"/>
    </row>
    <row r="18" spans="2:133" ht="11.25" customHeight="1">
      <c r="B18" s="618" t="s">
        <v>270</v>
      </c>
      <c r="C18" s="619"/>
      <c r="D18" s="619"/>
      <c r="E18" s="619"/>
      <c r="F18" s="619"/>
      <c r="G18" s="619"/>
      <c r="H18" s="619"/>
      <c r="I18" s="619"/>
      <c r="J18" s="619"/>
      <c r="K18" s="619"/>
      <c r="L18" s="619"/>
      <c r="M18" s="619"/>
      <c r="N18" s="619"/>
      <c r="O18" s="619"/>
      <c r="P18" s="619"/>
      <c r="Q18" s="620"/>
      <c r="R18" s="621">
        <v>35767</v>
      </c>
      <c r="S18" s="622"/>
      <c r="T18" s="622"/>
      <c r="U18" s="622"/>
      <c r="V18" s="622"/>
      <c r="W18" s="622"/>
      <c r="X18" s="622"/>
      <c r="Y18" s="623"/>
      <c r="Z18" s="659">
        <v>0.3</v>
      </c>
      <c r="AA18" s="659"/>
      <c r="AB18" s="659"/>
      <c r="AC18" s="659"/>
      <c r="AD18" s="660">
        <v>35767</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c r="B19" s="618" t="s">
        <v>273</v>
      </c>
      <c r="C19" s="619"/>
      <c r="D19" s="619"/>
      <c r="E19" s="619"/>
      <c r="F19" s="619"/>
      <c r="G19" s="619"/>
      <c r="H19" s="619"/>
      <c r="I19" s="619"/>
      <c r="J19" s="619"/>
      <c r="K19" s="619"/>
      <c r="L19" s="619"/>
      <c r="M19" s="619"/>
      <c r="N19" s="619"/>
      <c r="O19" s="619"/>
      <c r="P19" s="619"/>
      <c r="Q19" s="620"/>
      <c r="R19" s="621">
        <v>35186</v>
      </c>
      <c r="S19" s="622"/>
      <c r="T19" s="622"/>
      <c r="U19" s="622"/>
      <c r="V19" s="622"/>
      <c r="W19" s="622"/>
      <c r="X19" s="622"/>
      <c r="Y19" s="623"/>
      <c r="Z19" s="659">
        <v>0.3</v>
      </c>
      <c r="AA19" s="659"/>
      <c r="AB19" s="659"/>
      <c r="AC19" s="659"/>
      <c r="AD19" s="660">
        <v>35186</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282</v>
      </c>
      <c r="BH19" s="622"/>
      <c r="BI19" s="622"/>
      <c r="BJ19" s="622"/>
      <c r="BK19" s="622"/>
      <c r="BL19" s="622"/>
      <c r="BM19" s="622"/>
      <c r="BN19" s="623"/>
      <c r="BO19" s="659">
        <v>0</v>
      </c>
      <c r="BP19" s="659"/>
      <c r="BQ19" s="659"/>
      <c r="BR19" s="659"/>
      <c r="BS19" s="660" t="s">
        <v>131</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c r="B20" s="688" t="s">
        <v>276</v>
      </c>
      <c r="C20" s="689"/>
      <c r="D20" s="689"/>
      <c r="E20" s="689"/>
      <c r="F20" s="689"/>
      <c r="G20" s="689"/>
      <c r="H20" s="689"/>
      <c r="I20" s="689"/>
      <c r="J20" s="689"/>
      <c r="K20" s="689"/>
      <c r="L20" s="689"/>
      <c r="M20" s="689"/>
      <c r="N20" s="689"/>
      <c r="O20" s="689"/>
      <c r="P20" s="689"/>
      <c r="Q20" s="690"/>
      <c r="R20" s="621">
        <v>581</v>
      </c>
      <c r="S20" s="622"/>
      <c r="T20" s="622"/>
      <c r="U20" s="622"/>
      <c r="V20" s="622"/>
      <c r="W20" s="622"/>
      <c r="X20" s="622"/>
      <c r="Y20" s="623"/>
      <c r="Z20" s="659">
        <v>0</v>
      </c>
      <c r="AA20" s="659"/>
      <c r="AB20" s="659"/>
      <c r="AC20" s="659"/>
      <c r="AD20" s="660">
        <v>581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282</v>
      </c>
      <c r="BH20" s="622"/>
      <c r="BI20" s="622"/>
      <c r="BJ20" s="622"/>
      <c r="BK20" s="622"/>
      <c r="BL20" s="622"/>
      <c r="BM20" s="622"/>
      <c r="BN20" s="623"/>
      <c r="BO20" s="659">
        <v>0</v>
      </c>
      <c r="BP20" s="659"/>
      <c r="BQ20" s="659"/>
      <c r="BR20" s="659"/>
      <c r="BS20" s="660" t="s">
        <v>131</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11785586</v>
      </c>
      <c r="CS20" s="622"/>
      <c r="CT20" s="622"/>
      <c r="CU20" s="622"/>
      <c r="CV20" s="622"/>
      <c r="CW20" s="622"/>
      <c r="CX20" s="622"/>
      <c r="CY20" s="623"/>
      <c r="CZ20" s="659">
        <v>100</v>
      </c>
      <c r="DA20" s="659"/>
      <c r="DB20" s="659"/>
      <c r="DC20" s="659"/>
      <c r="DD20" s="627">
        <v>1089114</v>
      </c>
      <c r="DE20" s="622"/>
      <c r="DF20" s="622"/>
      <c r="DG20" s="622"/>
      <c r="DH20" s="622"/>
      <c r="DI20" s="622"/>
      <c r="DJ20" s="622"/>
      <c r="DK20" s="622"/>
      <c r="DL20" s="622"/>
      <c r="DM20" s="622"/>
      <c r="DN20" s="622"/>
      <c r="DO20" s="622"/>
      <c r="DP20" s="623"/>
      <c r="DQ20" s="627">
        <v>7280694</v>
      </c>
      <c r="DR20" s="622"/>
      <c r="DS20" s="622"/>
      <c r="DT20" s="622"/>
      <c r="DU20" s="622"/>
      <c r="DV20" s="622"/>
      <c r="DW20" s="622"/>
      <c r="DX20" s="622"/>
      <c r="DY20" s="622"/>
      <c r="DZ20" s="622"/>
      <c r="EA20" s="622"/>
      <c r="EB20" s="622"/>
      <c r="EC20" s="658"/>
    </row>
    <row r="21" spans="2:133" ht="11.25" customHeight="1">
      <c r="B21" s="618" t="s">
        <v>279</v>
      </c>
      <c r="C21" s="619"/>
      <c r="D21" s="619"/>
      <c r="E21" s="619"/>
      <c r="F21" s="619"/>
      <c r="G21" s="619"/>
      <c r="H21" s="619"/>
      <c r="I21" s="619"/>
      <c r="J21" s="619"/>
      <c r="K21" s="619"/>
      <c r="L21" s="619"/>
      <c r="M21" s="619"/>
      <c r="N21" s="619"/>
      <c r="O21" s="619"/>
      <c r="P21" s="619"/>
      <c r="Q21" s="620"/>
      <c r="R21" s="621">
        <v>2932289</v>
      </c>
      <c r="S21" s="622"/>
      <c r="T21" s="622"/>
      <c r="U21" s="622"/>
      <c r="V21" s="622"/>
      <c r="W21" s="622"/>
      <c r="X21" s="622"/>
      <c r="Y21" s="623"/>
      <c r="Z21" s="659">
        <v>23.6</v>
      </c>
      <c r="AA21" s="659"/>
      <c r="AB21" s="659"/>
      <c r="AC21" s="659"/>
      <c r="AD21" s="660">
        <v>2729669</v>
      </c>
      <c r="AE21" s="660"/>
      <c r="AF21" s="660"/>
      <c r="AG21" s="660"/>
      <c r="AH21" s="660"/>
      <c r="AI21" s="660"/>
      <c r="AJ21" s="660"/>
      <c r="AK21" s="660"/>
      <c r="AL21" s="624">
        <v>42.8</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282</v>
      </c>
      <c r="BH21" s="622"/>
      <c r="BI21" s="622"/>
      <c r="BJ21" s="622"/>
      <c r="BK21" s="622"/>
      <c r="BL21" s="622"/>
      <c r="BM21" s="622"/>
      <c r="BN21" s="623"/>
      <c r="BO21" s="659">
        <v>0</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281</v>
      </c>
      <c r="C22" s="619"/>
      <c r="D22" s="619"/>
      <c r="E22" s="619"/>
      <c r="F22" s="619"/>
      <c r="G22" s="619"/>
      <c r="H22" s="619"/>
      <c r="I22" s="619"/>
      <c r="J22" s="619"/>
      <c r="K22" s="619"/>
      <c r="L22" s="619"/>
      <c r="M22" s="619"/>
      <c r="N22" s="619"/>
      <c r="O22" s="619"/>
      <c r="P22" s="619"/>
      <c r="Q22" s="620"/>
      <c r="R22" s="621">
        <v>2729669</v>
      </c>
      <c r="S22" s="622"/>
      <c r="T22" s="622"/>
      <c r="U22" s="622"/>
      <c r="V22" s="622"/>
      <c r="W22" s="622"/>
      <c r="X22" s="622"/>
      <c r="Y22" s="623"/>
      <c r="Z22" s="659">
        <v>22</v>
      </c>
      <c r="AA22" s="659"/>
      <c r="AB22" s="659"/>
      <c r="AC22" s="659"/>
      <c r="AD22" s="660">
        <v>2729669</v>
      </c>
      <c r="AE22" s="660"/>
      <c r="AF22" s="660"/>
      <c r="AG22" s="660"/>
      <c r="AH22" s="660"/>
      <c r="AI22" s="660"/>
      <c r="AJ22" s="660"/>
      <c r="AK22" s="660"/>
      <c r="AL22" s="624">
        <v>42.8</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284</v>
      </c>
      <c r="C23" s="619"/>
      <c r="D23" s="619"/>
      <c r="E23" s="619"/>
      <c r="F23" s="619"/>
      <c r="G23" s="619"/>
      <c r="H23" s="619"/>
      <c r="I23" s="619"/>
      <c r="J23" s="619"/>
      <c r="K23" s="619"/>
      <c r="L23" s="619"/>
      <c r="M23" s="619"/>
      <c r="N23" s="619"/>
      <c r="O23" s="619"/>
      <c r="P23" s="619"/>
      <c r="Q23" s="620"/>
      <c r="R23" s="621">
        <v>202620</v>
      </c>
      <c r="S23" s="622"/>
      <c r="T23" s="622"/>
      <c r="U23" s="622"/>
      <c r="V23" s="622"/>
      <c r="W23" s="622"/>
      <c r="X23" s="622"/>
      <c r="Y23" s="623"/>
      <c r="Z23" s="659">
        <v>1.6</v>
      </c>
      <c r="AA23" s="659"/>
      <c r="AB23" s="659"/>
      <c r="AC23" s="659"/>
      <c r="AD23" s="660" t="s">
        <v>131</v>
      </c>
      <c r="AE23" s="660"/>
      <c r="AF23" s="660"/>
      <c r="AG23" s="660"/>
      <c r="AH23" s="660"/>
      <c r="AI23" s="660"/>
      <c r="AJ23" s="660"/>
      <c r="AK23" s="660"/>
      <c r="AL23" s="624" t="s">
        <v>131</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c r="B24" s="618" t="s">
        <v>291</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5381924</v>
      </c>
      <c r="CS24" s="677"/>
      <c r="CT24" s="677"/>
      <c r="CU24" s="677"/>
      <c r="CV24" s="677"/>
      <c r="CW24" s="677"/>
      <c r="CX24" s="677"/>
      <c r="CY24" s="702"/>
      <c r="CZ24" s="703">
        <v>45.7</v>
      </c>
      <c r="DA24" s="685"/>
      <c r="DB24" s="685"/>
      <c r="DC24" s="705"/>
      <c r="DD24" s="701">
        <v>2832107</v>
      </c>
      <c r="DE24" s="677"/>
      <c r="DF24" s="677"/>
      <c r="DG24" s="677"/>
      <c r="DH24" s="677"/>
      <c r="DI24" s="677"/>
      <c r="DJ24" s="677"/>
      <c r="DK24" s="702"/>
      <c r="DL24" s="701">
        <v>2707831</v>
      </c>
      <c r="DM24" s="677"/>
      <c r="DN24" s="677"/>
      <c r="DO24" s="677"/>
      <c r="DP24" s="677"/>
      <c r="DQ24" s="677"/>
      <c r="DR24" s="677"/>
      <c r="DS24" s="677"/>
      <c r="DT24" s="677"/>
      <c r="DU24" s="677"/>
      <c r="DV24" s="702"/>
      <c r="DW24" s="703">
        <v>41.8</v>
      </c>
      <c r="DX24" s="685"/>
      <c r="DY24" s="685"/>
      <c r="DZ24" s="685"/>
      <c r="EA24" s="685"/>
      <c r="EB24" s="685"/>
      <c r="EC24" s="704"/>
    </row>
    <row r="25" spans="2:133" ht="11.25" customHeight="1">
      <c r="B25" s="618" t="s">
        <v>294</v>
      </c>
      <c r="C25" s="619"/>
      <c r="D25" s="619"/>
      <c r="E25" s="619"/>
      <c r="F25" s="619"/>
      <c r="G25" s="619"/>
      <c r="H25" s="619"/>
      <c r="I25" s="619"/>
      <c r="J25" s="619"/>
      <c r="K25" s="619"/>
      <c r="L25" s="619"/>
      <c r="M25" s="619"/>
      <c r="N25" s="619"/>
      <c r="O25" s="619"/>
      <c r="P25" s="619"/>
      <c r="Q25" s="620"/>
      <c r="R25" s="621">
        <v>6493537</v>
      </c>
      <c r="S25" s="622"/>
      <c r="T25" s="622"/>
      <c r="U25" s="622"/>
      <c r="V25" s="622"/>
      <c r="W25" s="622"/>
      <c r="X25" s="622"/>
      <c r="Y25" s="623"/>
      <c r="Z25" s="659">
        <v>52.2</v>
      </c>
      <c r="AA25" s="659"/>
      <c r="AB25" s="659"/>
      <c r="AC25" s="659"/>
      <c r="AD25" s="660">
        <v>6290917</v>
      </c>
      <c r="AE25" s="660"/>
      <c r="AF25" s="660"/>
      <c r="AG25" s="660"/>
      <c r="AH25" s="660"/>
      <c r="AI25" s="660"/>
      <c r="AJ25" s="660"/>
      <c r="AK25" s="660"/>
      <c r="AL25" s="624">
        <v>98.6</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1493569</v>
      </c>
      <c r="CS25" s="634"/>
      <c r="CT25" s="634"/>
      <c r="CU25" s="634"/>
      <c r="CV25" s="634"/>
      <c r="CW25" s="634"/>
      <c r="CX25" s="634"/>
      <c r="CY25" s="635"/>
      <c r="CZ25" s="624">
        <v>12.7</v>
      </c>
      <c r="DA25" s="636"/>
      <c r="DB25" s="636"/>
      <c r="DC25" s="637"/>
      <c r="DD25" s="627">
        <v>1231571</v>
      </c>
      <c r="DE25" s="634"/>
      <c r="DF25" s="634"/>
      <c r="DG25" s="634"/>
      <c r="DH25" s="634"/>
      <c r="DI25" s="634"/>
      <c r="DJ25" s="634"/>
      <c r="DK25" s="635"/>
      <c r="DL25" s="627">
        <v>1221952</v>
      </c>
      <c r="DM25" s="634"/>
      <c r="DN25" s="634"/>
      <c r="DO25" s="634"/>
      <c r="DP25" s="634"/>
      <c r="DQ25" s="634"/>
      <c r="DR25" s="634"/>
      <c r="DS25" s="634"/>
      <c r="DT25" s="634"/>
      <c r="DU25" s="634"/>
      <c r="DV25" s="635"/>
      <c r="DW25" s="624">
        <v>18.899999999999999</v>
      </c>
      <c r="DX25" s="636"/>
      <c r="DY25" s="636"/>
      <c r="DZ25" s="636"/>
      <c r="EA25" s="636"/>
      <c r="EB25" s="636"/>
      <c r="EC25" s="648"/>
    </row>
    <row r="26" spans="2:133" ht="11.25" customHeight="1">
      <c r="B26" s="618" t="s">
        <v>297</v>
      </c>
      <c r="C26" s="619"/>
      <c r="D26" s="619"/>
      <c r="E26" s="619"/>
      <c r="F26" s="619"/>
      <c r="G26" s="619"/>
      <c r="H26" s="619"/>
      <c r="I26" s="619"/>
      <c r="J26" s="619"/>
      <c r="K26" s="619"/>
      <c r="L26" s="619"/>
      <c r="M26" s="619"/>
      <c r="N26" s="619"/>
      <c r="O26" s="619"/>
      <c r="P26" s="619"/>
      <c r="Q26" s="620"/>
      <c r="R26" s="621">
        <v>4950</v>
      </c>
      <c r="S26" s="622"/>
      <c r="T26" s="622"/>
      <c r="U26" s="622"/>
      <c r="V26" s="622"/>
      <c r="W26" s="622"/>
      <c r="X26" s="622"/>
      <c r="Y26" s="623"/>
      <c r="Z26" s="659">
        <v>0</v>
      </c>
      <c r="AA26" s="659"/>
      <c r="AB26" s="659"/>
      <c r="AC26" s="659"/>
      <c r="AD26" s="660">
        <v>4950</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948939</v>
      </c>
      <c r="CS26" s="622"/>
      <c r="CT26" s="622"/>
      <c r="CU26" s="622"/>
      <c r="CV26" s="622"/>
      <c r="CW26" s="622"/>
      <c r="CX26" s="622"/>
      <c r="CY26" s="623"/>
      <c r="CZ26" s="624">
        <v>8.1</v>
      </c>
      <c r="DA26" s="636"/>
      <c r="DB26" s="636"/>
      <c r="DC26" s="637"/>
      <c r="DD26" s="627">
        <v>750577</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c r="B27" s="618" t="s">
        <v>300</v>
      </c>
      <c r="C27" s="619"/>
      <c r="D27" s="619"/>
      <c r="E27" s="619"/>
      <c r="F27" s="619"/>
      <c r="G27" s="619"/>
      <c r="H27" s="619"/>
      <c r="I27" s="619"/>
      <c r="J27" s="619"/>
      <c r="K27" s="619"/>
      <c r="L27" s="619"/>
      <c r="M27" s="619"/>
      <c r="N27" s="619"/>
      <c r="O27" s="619"/>
      <c r="P27" s="619"/>
      <c r="Q27" s="620"/>
      <c r="R27" s="621">
        <v>89185</v>
      </c>
      <c r="S27" s="622"/>
      <c r="T27" s="622"/>
      <c r="U27" s="622"/>
      <c r="V27" s="622"/>
      <c r="W27" s="622"/>
      <c r="X27" s="622"/>
      <c r="Y27" s="623"/>
      <c r="Z27" s="659">
        <v>0.7</v>
      </c>
      <c r="AA27" s="659"/>
      <c r="AB27" s="659"/>
      <c r="AC27" s="659"/>
      <c r="AD27" s="660" t="s">
        <v>131</v>
      </c>
      <c r="AE27" s="660"/>
      <c r="AF27" s="660"/>
      <c r="AG27" s="660"/>
      <c r="AH27" s="660"/>
      <c r="AI27" s="660"/>
      <c r="AJ27" s="660"/>
      <c r="AK27" s="660"/>
      <c r="AL27" s="624" t="s">
        <v>131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2728023</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3143156</v>
      </c>
      <c r="CS27" s="634"/>
      <c r="CT27" s="634"/>
      <c r="CU27" s="634"/>
      <c r="CV27" s="634"/>
      <c r="CW27" s="634"/>
      <c r="CX27" s="634"/>
      <c r="CY27" s="635"/>
      <c r="CZ27" s="624">
        <v>26.7</v>
      </c>
      <c r="DA27" s="636"/>
      <c r="DB27" s="636"/>
      <c r="DC27" s="637"/>
      <c r="DD27" s="627">
        <v>899810</v>
      </c>
      <c r="DE27" s="634"/>
      <c r="DF27" s="634"/>
      <c r="DG27" s="634"/>
      <c r="DH27" s="634"/>
      <c r="DI27" s="634"/>
      <c r="DJ27" s="634"/>
      <c r="DK27" s="635"/>
      <c r="DL27" s="627">
        <v>785153</v>
      </c>
      <c r="DM27" s="634"/>
      <c r="DN27" s="634"/>
      <c r="DO27" s="634"/>
      <c r="DP27" s="634"/>
      <c r="DQ27" s="634"/>
      <c r="DR27" s="634"/>
      <c r="DS27" s="634"/>
      <c r="DT27" s="634"/>
      <c r="DU27" s="634"/>
      <c r="DV27" s="635"/>
      <c r="DW27" s="624">
        <v>12.1</v>
      </c>
      <c r="DX27" s="636"/>
      <c r="DY27" s="636"/>
      <c r="DZ27" s="636"/>
      <c r="EA27" s="636"/>
      <c r="EB27" s="636"/>
      <c r="EC27" s="648"/>
    </row>
    <row r="28" spans="2:133" ht="11.25" customHeight="1">
      <c r="B28" s="618" t="s">
        <v>303</v>
      </c>
      <c r="C28" s="619"/>
      <c r="D28" s="619"/>
      <c r="E28" s="619"/>
      <c r="F28" s="619"/>
      <c r="G28" s="619"/>
      <c r="H28" s="619"/>
      <c r="I28" s="619"/>
      <c r="J28" s="619"/>
      <c r="K28" s="619"/>
      <c r="L28" s="619"/>
      <c r="M28" s="619"/>
      <c r="N28" s="619"/>
      <c r="O28" s="619"/>
      <c r="P28" s="619"/>
      <c r="Q28" s="620"/>
      <c r="R28" s="621">
        <v>330295</v>
      </c>
      <c r="S28" s="622"/>
      <c r="T28" s="622"/>
      <c r="U28" s="622"/>
      <c r="V28" s="622"/>
      <c r="W28" s="622"/>
      <c r="X28" s="622"/>
      <c r="Y28" s="623"/>
      <c r="Z28" s="659">
        <v>2.7</v>
      </c>
      <c r="AA28" s="659"/>
      <c r="AB28" s="659"/>
      <c r="AC28" s="659"/>
      <c r="AD28" s="660">
        <v>11750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745199</v>
      </c>
      <c r="CS28" s="622"/>
      <c r="CT28" s="622"/>
      <c r="CU28" s="622"/>
      <c r="CV28" s="622"/>
      <c r="CW28" s="622"/>
      <c r="CX28" s="622"/>
      <c r="CY28" s="623"/>
      <c r="CZ28" s="624">
        <v>6.3</v>
      </c>
      <c r="DA28" s="636"/>
      <c r="DB28" s="636"/>
      <c r="DC28" s="637"/>
      <c r="DD28" s="627">
        <v>700726</v>
      </c>
      <c r="DE28" s="622"/>
      <c r="DF28" s="622"/>
      <c r="DG28" s="622"/>
      <c r="DH28" s="622"/>
      <c r="DI28" s="622"/>
      <c r="DJ28" s="622"/>
      <c r="DK28" s="623"/>
      <c r="DL28" s="627">
        <v>700726</v>
      </c>
      <c r="DM28" s="622"/>
      <c r="DN28" s="622"/>
      <c r="DO28" s="622"/>
      <c r="DP28" s="622"/>
      <c r="DQ28" s="622"/>
      <c r="DR28" s="622"/>
      <c r="DS28" s="622"/>
      <c r="DT28" s="622"/>
      <c r="DU28" s="622"/>
      <c r="DV28" s="623"/>
      <c r="DW28" s="624">
        <v>10.8</v>
      </c>
      <c r="DX28" s="636"/>
      <c r="DY28" s="636"/>
      <c r="DZ28" s="636"/>
      <c r="EA28" s="636"/>
      <c r="EB28" s="636"/>
      <c r="EC28" s="648"/>
    </row>
    <row r="29" spans="2:133" ht="11.25" customHeight="1">
      <c r="B29" s="618" t="s">
        <v>305</v>
      </c>
      <c r="C29" s="619"/>
      <c r="D29" s="619"/>
      <c r="E29" s="619"/>
      <c r="F29" s="619"/>
      <c r="G29" s="619"/>
      <c r="H29" s="619"/>
      <c r="I29" s="619"/>
      <c r="J29" s="619"/>
      <c r="K29" s="619"/>
      <c r="L29" s="619"/>
      <c r="M29" s="619"/>
      <c r="N29" s="619"/>
      <c r="O29" s="619"/>
      <c r="P29" s="619"/>
      <c r="Q29" s="620"/>
      <c r="R29" s="621">
        <v>12672</v>
      </c>
      <c r="S29" s="622"/>
      <c r="T29" s="622"/>
      <c r="U29" s="622"/>
      <c r="V29" s="622"/>
      <c r="W29" s="622"/>
      <c r="X29" s="622"/>
      <c r="Y29" s="623"/>
      <c r="Z29" s="659">
        <v>0.1</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745096</v>
      </c>
      <c r="CS29" s="634"/>
      <c r="CT29" s="634"/>
      <c r="CU29" s="634"/>
      <c r="CV29" s="634"/>
      <c r="CW29" s="634"/>
      <c r="CX29" s="634"/>
      <c r="CY29" s="635"/>
      <c r="CZ29" s="624">
        <v>6.3</v>
      </c>
      <c r="DA29" s="636"/>
      <c r="DB29" s="636"/>
      <c r="DC29" s="637"/>
      <c r="DD29" s="627">
        <v>700623</v>
      </c>
      <c r="DE29" s="634"/>
      <c r="DF29" s="634"/>
      <c r="DG29" s="634"/>
      <c r="DH29" s="634"/>
      <c r="DI29" s="634"/>
      <c r="DJ29" s="634"/>
      <c r="DK29" s="635"/>
      <c r="DL29" s="627">
        <v>700623</v>
      </c>
      <c r="DM29" s="634"/>
      <c r="DN29" s="634"/>
      <c r="DO29" s="634"/>
      <c r="DP29" s="634"/>
      <c r="DQ29" s="634"/>
      <c r="DR29" s="634"/>
      <c r="DS29" s="634"/>
      <c r="DT29" s="634"/>
      <c r="DU29" s="634"/>
      <c r="DV29" s="635"/>
      <c r="DW29" s="624">
        <v>10.8</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2552305</v>
      </c>
      <c r="S30" s="622"/>
      <c r="T30" s="622"/>
      <c r="U30" s="622"/>
      <c r="V30" s="622"/>
      <c r="W30" s="622"/>
      <c r="X30" s="622"/>
      <c r="Y30" s="623"/>
      <c r="Z30" s="659">
        <v>20.5</v>
      </c>
      <c r="AA30" s="659"/>
      <c r="AB30" s="659"/>
      <c r="AC30" s="659"/>
      <c r="AD30" s="660" t="s">
        <v>131</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727547</v>
      </c>
      <c r="CS30" s="622"/>
      <c r="CT30" s="622"/>
      <c r="CU30" s="622"/>
      <c r="CV30" s="622"/>
      <c r="CW30" s="622"/>
      <c r="CX30" s="622"/>
      <c r="CY30" s="623"/>
      <c r="CZ30" s="624">
        <v>6.2</v>
      </c>
      <c r="DA30" s="636"/>
      <c r="DB30" s="636"/>
      <c r="DC30" s="637"/>
      <c r="DD30" s="627">
        <v>684817</v>
      </c>
      <c r="DE30" s="622"/>
      <c r="DF30" s="622"/>
      <c r="DG30" s="622"/>
      <c r="DH30" s="622"/>
      <c r="DI30" s="622"/>
      <c r="DJ30" s="622"/>
      <c r="DK30" s="623"/>
      <c r="DL30" s="627">
        <v>684817</v>
      </c>
      <c r="DM30" s="622"/>
      <c r="DN30" s="622"/>
      <c r="DO30" s="622"/>
      <c r="DP30" s="622"/>
      <c r="DQ30" s="622"/>
      <c r="DR30" s="622"/>
      <c r="DS30" s="622"/>
      <c r="DT30" s="622"/>
      <c r="DU30" s="622"/>
      <c r="DV30" s="623"/>
      <c r="DW30" s="624">
        <v>10.6</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1" t="s">
        <v>313</v>
      </c>
      <c r="AQ31" s="692"/>
      <c r="AR31" s="692"/>
      <c r="AS31" s="692"/>
      <c r="AT31" s="693" t="s">
        <v>314</v>
      </c>
      <c r="AU31" s="218"/>
      <c r="AV31" s="218"/>
      <c r="AW31" s="218"/>
      <c r="AX31" s="679" t="s">
        <v>190</v>
      </c>
      <c r="AY31" s="680"/>
      <c r="AZ31" s="680"/>
      <c r="BA31" s="680"/>
      <c r="BB31" s="680"/>
      <c r="BC31" s="680"/>
      <c r="BD31" s="680"/>
      <c r="BE31" s="680"/>
      <c r="BF31" s="681"/>
      <c r="BG31" s="683">
        <v>99.3</v>
      </c>
      <c r="BH31" s="684"/>
      <c r="BI31" s="684"/>
      <c r="BJ31" s="684"/>
      <c r="BK31" s="684"/>
      <c r="BL31" s="684"/>
      <c r="BM31" s="685">
        <v>97.8</v>
      </c>
      <c r="BN31" s="684"/>
      <c r="BO31" s="684"/>
      <c r="BP31" s="684"/>
      <c r="BQ31" s="686"/>
      <c r="BR31" s="683">
        <v>99.3</v>
      </c>
      <c r="BS31" s="684"/>
      <c r="BT31" s="684"/>
      <c r="BU31" s="684"/>
      <c r="BV31" s="684"/>
      <c r="BW31" s="684"/>
      <c r="BX31" s="685">
        <v>97.6</v>
      </c>
      <c r="BY31" s="684"/>
      <c r="BZ31" s="684"/>
      <c r="CA31" s="684"/>
      <c r="CB31" s="686"/>
      <c r="CD31" s="642"/>
      <c r="CE31" s="643"/>
      <c r="CF31" s="618" t="s">
        <v>315</v>
      </c>
      <c r="CG31" s="619"/>
      <c r="CH31" s="619"/>
      <c r="CI31" s="619"/>
      <c r="CJ31" s="619"/>
      <c r="CK31" s="619"/>
      <c r="CL31" s="619"/>
      <c r="CM31" s="619"/>
      <c r="CN31" s="619"/>
      <c r="CO31" s="619"/>
      <c r="CP31" s="619"/>
      <c r="CQ31" s="620"/>
      <c r="CR31" s="621">
        <v>17549</v>
      </c>
      <c r="CS31" s="634"/>
      <c r="CT31" s="634"/>
      <c r="CU31" s="634"/>
      <c r="CV31" s="634"/>
      <c r="CW31" s="634"/>
      <c r="CX31" s="634"/>
      <c r="CY31" s="635"/>
      <c r="CZ31" s="624">
        <v>0.1</v>
      </c>
      <c r="DA31" s="636"/>
      <c r="DB31" s="636"/>
      <c r="DC31" s="637"/>
      <c r="DD31" s="627">
        <v>15806</v>
      </c>
      <c r="DE31" s="634"/>
      <c r="DF31" s="634"/>
      <c r="DG31" s="634"/>
      <c r="DH31" s="634"/>
      <c r="DI31" s="634"/>
      <c r="DJ31" s="634"/>
      <c r="DK31" s="635"/>
      <c r="DL31" s="627">
        <v>15806</v>
      </c>
      <c r="DM31" s="634"/>
      <c r="DN31" s="634"/>
      <c r="DO31" s="634"/>
      <c r="DP31" s="634"/>
      <c r="DQ31" s="634"/>
      <c r="DR31" s="634"/>
      <c r="DS31" s="634"/>
      <c r="DT31" s="634"/>
      <c r="DU31" s="634"/>
      <c r="DV31" s="635"/>
      <c r="DW31" s="624">
        <v>0.2</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958099</v>
      </c>
      <c r="S32" s="622"/>
      <c r="T32" s="622"/>
      <c r="U32" s="622"/>
      <c r="V32" s="622"/>
      <c r="W32" s="622"/>
      <c r="X32" s="622"/>
      <c r="Y32" s="623"/>
      <c r="Z32" s="659">
        <v>7.7</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4"/>
      <c r="AU32" s="214" t="s">
        <v>317</v>
      </c>
      <c r="AX32" s="618" t="s">
        <v>318</v>
      </c>
      <c r="AY32" s="619"/>
      <c r="AZ32" s="619"/>
      <c r="BA32" s="619"/>
      <c r="BB32" s="619"/>
      <c r="BC32" s="619"/>
      <c r="BD32" s="619"/>
      <c r="BE32" s="619"/>
      <c r="BF32" s="620"/>
      <c r="BG32" s="687">
        <v>99</v>
      </c>
      <c r="BH32" s="634"/>
      <c r="BI32" s="634"/>
      <c r="BJ32" s="634"/>
      <c r="BK32" s="634"/>
      <c r="BL32" s="634"/>
      <c r="BM32" s="625">
        <v>96.9</v>
      </c>
      <c r="BN32" s="634"/>
      <c r="BO32" s="634"/>
      <c r="BP32" s="634"/>
      <c r="BQ32" s="657"/>
      <c r="BR32" s="687">
        <v>99.1</v>
      </c>
      <c r="BS32" s="634"/>
      <c r="BT32" s="634"/>
      <c r="BU32" s="634"/>
      <c r="BV32" s="634"/>
      <c r="BW32" s="634"/>
      <c r="BX32" s="625">
        <v>96.6</v>
      </c>
      <c r="BY32" s="634"/>
      <c r="BZ32" s="634"/>
      <c r="CA32" s="634"/>
      <c r="CB32" s="657"/>
      <c r="CD32" s="644"/>
      <c r="CE32" s="645"/>
      <c r="CF32" s="618" t="s">
        <v>319</v>
      </c>
      <c r="CG32" s="619"/>
      <c r="CH32" s="619"/>
      <c r="CI32" s="619"/>
      <c r="CJ32" s="619"/>
      <c r="CK32" s="619"/>
      <c r="CL32" s="619"/>
      <c r="CM32" s="619"/>
      <c r="CN32" s="619"/>
      <c r="CO32" s="619"/>
      <c r="CP32" s="619"/>
      <c r="CQ32" s="620"/>
      <c r="CR32" s="621">
        <v>103</v>
      </c>
      <c r="CS32" s="622"/>
      <c r="CT32" s="622"/>
      <c r="CU32" s="622"/>
      <c r="CV32" s="622"/>
      <c r="CW32" s="622"/>
      <c r="CX32" s="622"/>
      <c r="CY32" s="623"/>
      <c r="CZ32" s="624">
        <v>0</v>
      </c>
      <c r="DA32" s="636"/>
      <c r="DB32" s="636"/>
      <c r="DC32" s="637"/>
      <c r="DD32" s="627">
        <v>103</v>
      </c>
      <c r="DE32" s="622"/>
      <c r="DF32" s="622"/>
      <c r="DG32" s="622"/>
      <c r="DH32" s="622"/>
      <c r="DI32" s="622"/>
      <c r="DJ32" s="622"/>
      <c r="DK32" s="623"/>
      <c r="DL32" s="627">
        <v>103</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70871</v>
      </c>
      <c r="S33" s="622"/>
      <c r="T33" s="622"/>
      <c r="U33" s="622"/>
      <c r="V33" s="622"/>
      <c r="W33" s="622"/>
      <c r="X33" s="622"/>
      <c r="Y33" s="623"/>
      <c r="Z33" s="659">
        <v>0.6</v>
      </c>
      <c r="AA33" s="659"/>
      <c r="AB33" s="659"/>
      <c r="AC33" s="659"/>
      <c r="AD33" s="660">
        <v>68590</v>
      </c>
      <c r="AE33" s="660"/>
      <c r="AF33" s="660"/>
      <c r="AG33" s="660"/>
      <c r="AH33" s="660"/>
      <c r="AI33" s="660"/>
      <c r="AJ33" s="660"/>
      <c r="AK33" s="660"/>
      <c r="AL33" s="624">
        <v>1.1000000000000001</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99.4</v>
      </c>
      <c r="BS33" s="606"/>
      <c r="BT33" s="606"/>
      <c r="BU33" s="606"/>
      <c r="BV33" s="606"/>
      <c r="BW33" s="606"/>
      <c r="BX33" s="652">
        <v>98.4</v>
      </c>
      <c r="BY33" s="606"/>
      <c r="BZ33" s="606"/>
      <c r="CA33" s="606"/>
      <c r="CB33" s="669"/>
      <c r="CD33" s="618" t="s">
        <v>322</v>
      </c>
      <c r="CE33" s="619"/>
      <c r="CF33" s="619"/>
      <c r="CG33" s="619"/>
      <c r="CH33" s="619"/>
      <c r="CI33" s="619"/>
      <c r="CJ33" s="619"/>
      <c r="CK33" s="619"/>
      <c r="CL33" s="619"/>
      <c r="CM33" s="619"/>
      <c r="CN33" s="619"/>
      <c r="CO33" s="619"/>
      <c r="CP33" s="619"/>
      <c r="CQ33" s="620"/>
      <c r="CR33" s="621">
        <v>5314548</v>
      </c>
      <c r="CS33" s="634"/>
      <c r="CT33" s="634"/>
      <c r="CU33" s="634"/>
      <c r="CV33" s="634"/>
      <c r="CW33" s="634"/>
      <c r="CX33" s="634"/>
      <c r="CY33" s="635"/>
      <c r="CZ33" s="624">
        <v>45.1</v>
      </c>
      <c r="DA33" s="636"/>
      <c r="DB33" s="636"/>
      <c r="DC33" s="637"/>
      <c r="DD33" s="627">
        <v>4193411</v>
      </c>
      <c r="DE33" s="634"/>
      <c r="DF33" s="634"/>
      <c r="DG33" s="634"/>
      <c r="DH33" s="634"/>
      <c r="DI33" s="634"/>
      <c r="DJ33" s="634"/>
      <c r="DK33" s="635"/>
      <c r="DL33" s="627">
        <v>2961360</v>
      </c>
      <c r="DM33" s="634"/>
      <c r="DN33" s="634"/>
      <c r="DO33" s="634"/>
      <c r="DP33" s="634"/>
      <c r="DQ33" s="634"/>
      <c r="DR33" s="634"/>
      <c r="DS33" s="634"/>
      <c r="DT33" s="634"/>
      <c r="DU33" s="634"/>
      <c r="DV33" s="635"/>
      <c r="DW33" s="624">
        <v>45.7</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187868</v>
      </c>
      <c r="S34" s="622"/>
      <c r="T34" s="622"/>
      <c r="U34" s="622"/>
      <c r="V34" s="622"/>
      <c r="W34" s="622"/>
      <c r="X34" s="622"/>
      <c r="Y34" s="623"/>
      <c r="Z34" s="659">
        <v>1.5</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1439636</v>
      </c>
      <c r="CS34" s="622"/>
      <c r="CT34" s="622"/>
      <c r="CU34" s="622"/>
      <c r="CV34" s="622"/>
      <c r="CW34" s="622"/>
      <c r="CX34" s="622"/>
      <c r="CY34" s="623"/>
      <c r="CZ34" s="624">
        <v>12.2</v>
      </c>
      <c r="DA34" s="636"/>
      <c r="DB34" s="636"/>
      <c r="DC34" s="637"/>
      <c r="DD34" s="627">
        <v>898229</v>
      </c>
      <c r="DE34" s="622"/>
      <c r="DF34" s="622"/>
      <c r="DG34" s="622"/>
      <c r="DH34" s="622"/>
      <c r="DI34" s="622"/>
      <c r="DJ34" s="622"/>
      <c r="DK34" s="623"/>
      <c r="DL34" s="627">
        <v>785406</v>
      </c>
      <c r="DM34" s="622"/>
      <c r="DN34" s="622"/>
      <c r="DO34" s="622"/>
      <c r="DP34" s="622"/>
      <c r="DQ34" s="622"/>
      <c r="DR34" s="622"/>
      <c r="DS34" s="622"/>
      <c r="DT34" s="622"/>
      <c r="DU34" s="622"/>
      <c r="DV34" s="623"/>
      <c r="DW34" s="624">
        <v>12.1</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548125</v>
      </c>
      <c r="S35" s="622"/>
      <c r="T35" s="622"/>
      <c r="U35" s="622"/>
      <c r="V35" s="622"/>
      <c r="W35" s="622"/>
      <c r="X35" s="622"/>
      <c r="Y35" s="623"/>
      <c r="Z35" s="659">
        <v>4.4000000000000004</v>
      </c>
      <c r="AA35" s="659"/>
      <c r="AB35" s="659"/>
      <c r="AC35" s="659"/>
      <c r="AD35" s="660" t="s">
        <v>131</v>
      </c>
      <c r="AE35" s="660"/>
      <c r="AF35" s="660"/>
      <c r="AG35" s="660"/>
      <c r="AH35" s="660"/>
      <c r="AI35" s="660"/>
      <c r="AJ35" s="660"/>
      <c r="AK35" s="660"/>
      <c r="AL35" s="624" t="s">
        <v>131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108779</v>
      </c>
      <c r="CS35" s="634"/>
      <c r="CT35" s="634"/>
      <c r="CU35" s="634"/>
      <c r="CV35" s="634"/>
      <c r="CW35" s="634"/>
      <c r="CX35" s="634"/>
      <c r="CY35" s="635"/>
      <c r="CZ35" s="624">
        <v>0.9</v>
      </c>
      <c r="DA35" s="636"/>
      <c r="DB35" s="636"/>
      <c r="DC35" s="637"/>
      <c r="DD35" s="627">
        <v>84751</v>
      </c>
      <c r="DE35" s="634"/>
      <c r="DF35" s="634"/>
      <c r="DG35" s="634"/>
      <c r="DH35" s="634"/>
      <c r="DI35" s="634"/>
      <c r="DJ35" s="634"/>
      <c r="DK35" s="635"/>
      <c r="DL35" s="627">
        <v>84751</v>
      </c>
      <c r="DM35" s="634"/>
      <c r="DN35" s="634"/>
      <c r="DO35" s="634"/>
      <c r="DP35" s="634"/>
      <c r="DQ35" s="634"/>
      <c r="DR35" s="634"/>
      <c r="DS35" s="634"/>
      <c r="DT35" s="634"/>
      <c r="DU35" s="634"/>
      <c r="DV35" s="635"/>
      <c r="DW35" s="624">
        <v>1.3</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334623</v>
      </c>
      <c r="S36" s="622"/>
      <c r="T36" s="622"/>
      <c r="U36" s="622"/>
      <c r="V36" s="622"/>
      <c r="W36" s="622"/>
      <c r="X36" s="622"/>
      <c r="Y36" s="623"/>
      <c r="Z36" s="659">
        <v>2.7</v>
      </c>
      <c r="AA36" s="659"/>
      <c r="AB36" s="659"/>
      <c r="AC36" s="659"/>
      <c r="AD36" s="660" t="s">
        <v>131</v>
      </c>
      <c r="AE36" s="660"/>
      <c r="AF36" s="660"/>
      <c r="AG36" s="660"/>
      <c r="AH36" s="660"/>
      <c r="AI36" s="660"/>
      <c r="AJ36" s="660"/>
      <c r="AK36" s="660"/>
      <c r="AL36" s="624" t="s">
        <v>131</v>
      </c>
      <c r="AM36" s="625"/>
      <c r="AN36" s="625"/>
      <c r="AO36" s="661"/>
      <c r="AP36" s="222"/>
      <c r="AQ36" s="670" t="s">
        <v>330</v>
      </c>
      <c r="AR36" s="671"/>
      <c r="AS36" s="671"/>
      <c r="AT36" s="671"/>
      <c r="AU36" s="671"/>
      <c r="AV36" s="671"/>
      <c r="AW36" s="671"/>
      <c r="AX36" s="671"/>
      <c r="AY36" s="672"/>
      <c r="AZ36" s="676">
        <v>1573262</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53035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1915718</v>
      </c>
      <c r="CS36" s="622"/>
      <c r="CT36" s="622"/>
      <c r="CU36" s="622"/>
      <c r="CV36" s="622"/>
      <c r="CW36" s="622"/>
      <c r="CX36" s="622"/>
      <c r="CY36" s="623"/>
      <c r="CZ36" s="624">
        <v>16.3</v>
      </c>
      <c r="DA36" s="636"/>
      <c r="DB36" s="636"/>
      <c r="DC36" s="637"/>
      <c r="DD36" s="627">
        <v>1799986</v>
      </c>
      <c r="DE36" s="622"/>
      <c r="DF36" s="622"/>
      <c r="DG36" s="622"/>
      <c r="DH36" s="622"/>
      <c r="DI36" s="622"/>
      <c r="DJ36" s="622"/>
      <c r="DK36" s="623"/>
      <c r="DL36" s="627">
        <v>1126050</v>
      </c>
      <c r="DM36" s="622"/>
      <c r="DN36" s="622"/>
      <c r="DO36" s="622"/>
      <c r="DP36" s="622"/>
      <c r="DQ36" s="622"/>
      <c r="DR36" s="622"/>
      <c r="DS36" s="622"/>
      <c r="DT36" s="622"/>
      <c r="DU36" s="622"/>
      <c r="DV36" s="623"/>
      <c r="DW36" s="624">
        <v>17.399999999999999</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244306</v>
      </c>
      <c r="S37" s="622"/>
      <c r="T37" s="622"/>
      <c r="U37" s="622"/>
      <c r="V37" s="622"/>
      <c r="W37" s="622"/>
      <c r="X37" s="622"/>
      <c r="Y37" s="623"/>
      <c r="Z37" s="659">
        <v>2</v>
      </c>
      <c r="AA37" s="659"/>
      <c r="AB37" s="659"/>
      <c r="AC37" s="659"/>
      <c r="AD37" s="660">
        <v>3479</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290000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-38375</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794773</v>
      </c>
      <c r="CS37" s="634"/>
      <c r="CT37" s="634"/>
      <c r="CU37" s="634"/>
      <c r="CV37" s="634"/>
      <c r="CW37" s="634"/>
      <c r="CX37" s="634"/>
      <c r="CY37" s="635"/>
      <c r="CZ37" s="624">
        <v>6.7</v>
      </c>
      <c r="DA37" s="636"/>
      <c r="DB37" s="636"/>
      <c r="DC37" s="637"/>
      <c r="DD37" s="627">
        <v>794773</v>
      </c>
      <c r="DE37" s="634"/>
      <c r="DF37" s="634"/>
      <c r="DG37" s="634"/>
      <c r="DH37" s="634"/>
      <c r="DI37" s="634"/>
      <c r="DJ37" s="634"/>
      <c r="DK37" s="635"/>
      <c r="DL37" s="627">
        <v>727633</v>
      </c>
      <c r="DM37" s="634"/>
      <c r="DN37" s="634"/>
      <c r="DO37" s="634"/>
      <c r="DP37" s="634"/>
      <c r="DQ37" s="634"/>
      <c r="DR37" s="634"/>
      <c r="DS37" s="634"/>
      <c r="DT37" s="634"/>
      <c r="DU37" s="634"/>
      <c r="DV37" s="635"/>
      <c r="DW37" s="624">
        <v>11.2</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603086</v>
      </c>
      <c r="S38" s="622"/>
      <c r="T38" s="622"/>
      <c r="U38" s="622"/>
      <c r="V38" s="622"/>
      <c r="W38" s="622"/>
      <c r="X38" s="622"/>
      <c r="Y38" s="623"/>
      <c r="Z38" s="659">
        <v>4.9000000000000004</v>
      </c>
      <c r="AA38" s="659"/>
      <c r="AB38" s="659"/>
      <c r="AC38" s="659"/>
      <c r="AD38" s="660" t="s">
        <v>131</v>
      </c>
      <c r="AE38" s="660"/>
      <c r="AF38" s="660"/>
      <c r="AG38" s="660"/>
      <c r="AH38" s="660"/>
      <c r="AI38" s="660"/>
      <c r="AJ38" s="660"/>
      <c r="AK38" s="660"/>
      <c r="AL38" s="624" t="s">
        <v>131</v>
      </c>
      <c r="AM38" s="625"/>
      <c r="AN38" s="625"/>
      <c r="AO38" s="661"/>
      <c r="AQ38" s="654" t="s">
        <v>338</v>
      </c>
      <c r="AR38" s="655"/>
      <c r="AS38" s="655"/>
      <c r="AT38" s="655"/>
      <c r="AU38" s="655"/>
      <c r="AV38" s="655"/>
      <c r="AW38" s="655"/>
      <c r="AX38" s="655"/>
      <c r="AY38" s="656"/>
      <c r="AZ38" s="621" t="s">
        <v>131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3850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1283262</v>
      </c>
      <c r="CS38" s="622"/>
      <c r="CT38" s="622"/>
      <c r="CU38" s="622"/>
      <c r="CV38" s="622"/>
      <c r="CW38" s="622"/>
      <c r="CX38" s="622"/>
      <c r="CY38" s="623"/>
      <c r="CZ38" s="624">
        <v>10.9</v>
      </c>
      <c r="DA38" s="636"/>
      <c r="DB38" s="636"/>
      <c r="DC38" s="637"/>
      <c r="DD38" s="627">
        <v>1061043</v>
      </c>
      <c r="DE38" s="622"/>
      <c r="DF38" s="622"/>
      <c r="DG38" s="622"/>
      <c r="DH38" s="622"/>
      <c r="DI38" s="622"/>
      <c r="DJ38" s="622"/>
      <c r="DK38" s="623"/>
      <c r="DL38" s="627">
        <v>965153</v>
      </c>
      <c r="DM38" s="622"/>
      <c r="DN38" s="622"/>
      <c r="DO38" s="622"/>
      <c r="DP38" s="622"/>
      <c r="DQ38" s="622"/>
      <c r="DR38" s="622"/>
      <c r="DS38" s="622"/>
      <c r="DT38" s="622"/>
      <c r="DU38" s="622"/>
      <c r="DV38" s="623"/>
      <c r="DW38" s="624">
        <v>14.9</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342</v>
      </c>
      <c r="AR39" s="655"/>
      <c r="AS39" s="655"/>
      <c r="AT39" s="655"/>
      <c r="AU39" s="655"/>
      <c r="AV39" s="655"/>
      <c r="AW39" s="655"/>
      <c r="AX39" s="655"/>
      <c r="AY39" s="656"/>
      <c r="AZ39" s="621" t="s">
        <v>131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5883</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457286</v>
      </c>
      <c r="CS39" s="634"/>
      <c r="CT39" s="634"/>
      <c r="CU39" s="634"/>
      <c r="CV39" s="634"/>
      <c r="CW39" s="634"/>
      <c r="CX39" s="634"/>
      <c r="CY39" s="635"/>
      <c r="CZ39" s="624">
        <v>3.9</v>
      </c>
      <c r="DA39" s="636"/>
      <c r="DB39" s="636"/>
      <c r="DC39" s="637"/>
      <c r="DD39" s="627">
        <v>269535</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102286</v>
      </c>
      <c r="S40" s="622"/>
      <c r="T40" s="622"/>
      <c r="U40" s="622"/>
      <c r="V40" s="622"/>
      <c r="W40" s="622"/>
      <c r="X40" s="622"/>
      <c r="Y40" s="623"/>
      <c r="Z40" s="659">
        <v>0.8</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t="s">
        <v>131</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85</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109867</v>
      </c>
      <c r="CS40" s="622"/>
      <c r="CT40" s="622"/>
      <c r="CU40" s="622"/>
      <c r="CV40" s="622"/>
      <c r="CW40" s="622"/>
      <c r="CX40" s="622"/>
      <c r="CY40" s="623"/>
      <c r="CZ40" s="624">
        <v>0.9</v>
      </c>
      <c r="DA40" s="636"/>
      <c r="DB40" s="636"/>
      <c r="DC40" s="637"/>
      <c r="DD40" s="627">
        <v>79867</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12429922</v>
      </c>
      <c r="S41" s="646"/>
      <c r="T41" s="646"/>
      <c r="U41" s="646"/>
      <c r="V41" s="646"/>
      <c r="W41" s="646"/>
      <c r="X41" s="646"/>
      <c r="Y41" s="649"/>
      <c r="Z41" s="650">
        <v>100</v>
      </c>
      <c r="AA41" s="650"/>
      <c r="AB41" s="650"/>
      <c r="AC41" s="650"/>
      <c r="AD41" s="651">
        <v>6379686</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334128</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354</v>
      </c>
      <c r="CS41" s="634"/>
      <c r="CT41" s="634"/>
      <c r="CU41" s="634"/>
      <c r="CV41" s="634"/>
      <c r="CW41" s="634"/>
      <c r="CX41" s="634"/>
      <c r="CY41" s="635"/>
      <c r="CZ41" s="624" t="s">
        <v>131</v>
      </c>
      <c r="DA41" s="636"/>
      <c r="DB41" s="636"/>
      <c r="DC41" s="637"/>
      <c r="DD41" s="627" t="s">
        <v>354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355</v>
      </c>
      <c r="AR42" s="667"/>
      <c r="AS42" s="667"/>
      <c r="AT42" s="667"/>
      <c r="AU42" s="667"/>
      <c r="AV42" s="667"/>
      <c r="AW42" s="667"/>
      <c r="AX42" s="667"/>
      <c r="AY42" s="668"/>
      <c r="AZ42" s="605">
        <v>949134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394</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1089114</v>
      </c>
      <c r="CS42" s="634"/>
      <c r="CT42" s="634"/>
      <c r="CU42" s="634"/>
      <c r="CV42" s="634"/>
      <c r="CW42" s="634"/>
      <c r="CX42" s="634"/>
      <c r="CY42" s="635"/>
      <c r="CZ42" s="624">
        <v>9.1999999999999993</v>
      </c>
      <c r="DA42" s="636"/>
      <c r="DB42" s="636"/>
      <c r="DC42" s="637"/>
      <c r="DD42" s="627">
        <v>255176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v>14000</v>
      </c>
      <c r="CS43" s="634"/>
      <c r="CT43" s="634"/>
      <c r="CU43" s="634"/>
      <c r="CV43" s="634"/>
      <c r="CW43" s="634"/>
      <c r="CX43" s="634"/>
      <c r="CY43" s="635"/>
      <c r="CZ43" s="624">
        <v>0.1</v>
      </c>
      <c r="DA43" s="636"/>
      <c r="DB43" s="636"/>
      <c r="DC43" s="637"/>
      <c r="DD43" s="627">
        <v>14000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361</v>
      </c>
      <c r="CG44" s="619"/>
      <c r="CH44" s="619"/>
      <c r="CI44" s="619"/>
      <c r="CJ44" s="619"/>
      <c r="CK44" s="619"/>
      <c r="CL44" s="619"/>
      <c r="CM44" s="619"/>
      <c r="CN44" s="619"/>
      <c r="CO44" s="619"/>
      <c r="CP44" s="619"/>
      <c r="CQ44" s="620"/>
      <c r="CR44" s="621">
        <v>1089114</v>
      </c>
      <c r="CS44" s="622"/>
      <c r="CT44" s="622"/>
      <c r="CU44" s="622"/>
      <c r="CV44" s="622"/>
      <c r="CW44" s="622"/>
      <c r="CX44" s="622"/>
      <c r="CY44" s="623"/>
      <c r="CZ44" s="624">
        <v>9.1999999999999993</v>
      </c>
      <c r="DA44" s="625"/>
      <c r="DB44" s="625"/>
      <c r="DC44" s="626"/>
      <c r="DD44" s="627">
        <v>255176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664112</v>
      </c>
      <c r="CS45" s="634"/>
      <c r="CT45" s="634"/>
      <c r="CU45" s="634"/>
      <c r="CV45" s="634"/>
      <c r="CW45" s="634"/>
      <c r="CX45" s="634"/>
      <c r="CY45" s="635"/>
      <c r="CZ45" s="624">
        <v>5.6</v>
      </c>
      <c r="DA45" s="636"/>
      <c r="DB45" s="636"/>
      <c r="DC45" s="637"/>
      <c r="DD45" s="627">
        <v>57975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357879</v>
      </c>
      <c r="CS46" s="622"/>
      <c r="CT46" s="622"/>
      <c r="CU46" s="622"/>
      <c r="CV46" s="622"/>
      <c r="CW46" s="622"/>
      <c r="CX46" s="622"/>
      <c r="CY46" s="623"/>
      <c r="CZ46" s="624">
        <v>3</v>
      </c>
      <c r="DA46" s="625"/>
      <c r="DB46" s="625"/>
      <c r="DC46" s="626"/>
      <c r="DD46" s="627">
        <v>190478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t="s">
        <v>131</v>
      </c>
      <c r="CS47" s="634"/>
      <c r="CT47" s="634"/>
      <c r="CU47" s="634"/>
      <c r="CV47" s="634"/>
      <c r="CW47" s="634"/>
      <c r="CX47" s="634"/>
      <c r="CY47" s="635"/>
      <c r="CZ47" s="624" t="s">
        <v>354</v>
      </c>
      <c r="DA47" s="636"/>
      <c r="DB47" s="636"/>
      <c r="DC47" s="637"/>
      <c r="DD47" s="627" t="s">
        <v>354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366</v>
      </c>
      <c r="CG48" s="619"/>
      <c r="CH48" s="619"/>
      <c r="CI48" s="619"/>
      <c r="CJ48" s="619"/>
      <c r="CK48" s="619"/>
      <c r="CL48" s="619"/>
      <c r="CM48" s="619"/>
      <c r="CN48" s="619"/>
      <c r="CO48" s="619"/>
      <c r="CP48" s="619"/>
      <c r="CQ48" s="620"/>
      <c r="CR48" s="621" t="s">
        <v>131</v>
      </c>
      <c r="CS48" s="622"/>
      <c r="CT48" s="622"/>
      <c r="CU48" s="622"/>
      <c r="CV48" s="622"/>
      <c r="CW48" s="622"/>
      <c r="CX48" s="622"/>
      <c r="CY48" s="623"/>
      <c r="CZ48" s="624" t="s">
        <v>354</v>
      </c>
      <c r="DA48" s="625"/>
      <c r="DB48" s="625"/>
      <c r="DC48" s="626"/>
      <c r="DD48" s="627" t="s">
        <v>354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11785586</v>
      </c>
      <c r="CS49" s="606"/>
      <c r="CT49" s="606"/>
      <c r="CU49" s="606"/>
      <c r="CV49" s="606"/>
      <c r="CW49" s="606"/>
      <c r="CX49" s="606"/>
      <c r="CY49" s="607"/>
      <c r="CZ49" s="608">
        <v>100</v>
      </c>
      <c r="DA49" s="609"/>
      <c r="DB49" s="609"/>
      <c r="DC49" s="610"/>
      <c r="DD49" s="611">
        <v>7280694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7/mjoUGwrd0zI/MQCC7UzxoMRKk+kjtk38V4LPIDyxM1Yc4UIDM4bTOme6MFBKCR05mYxAXiuTHecnVi/JnFQ==" saltValue="juSjj3ADu+M8ZtD8WDrv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390</v>
      </c>
      <c r="C7" s="1048"/>
      <c r="D7" s="1048"/>
      <c r="E7" s="1048"/>
      <c r="F7" s="1048"/>
      <c r="G7" s="1048"/>
      <c r="H7" s="1048"/>
      <c r="I7" s="1048"/>
      <c r="J7" s="1048"/>
      <c r="K7" s="1048"/>
      <c r="L7" s="1048"/>
      <c r="M7" s="1048"/>
      <c r="N7" s="1048"/>
      <c r="O7" s="1048"/>
      <c r="P7" s="1049"/>
      <c r="Q7" s="1102">
        <v>12430</v>
      </c>
      <c r="R7" s="1103"/>
      <c r="S7" s="1103"/>
      <c r="T7" s="1103"/>
      <c r="U7" s="1103"/>
      <c r="V7" s="1103">
        <v>11786</v>
      </c>
      <c r="W7" s="1103"/>
      <c r="X7" s="1103"/>
      <c r="Y7" s="1103"/>
      <c r="Z7" s="1103"/>
      <c r="AA7" s="1103">
        <v>644</v>
      </c>
      <c r="AB7" s="1103"/>
      <c r="AC7" s="1103"/>
      <c r="AD7" s="1103"/>
      <c r="AE7" s="1104"/>
      <c r="AF7" s="1105">
        <v>605</v>
      </c>
      <c r="AG7" s="1106"/>
      <c r="AH7" s="1106"/>
      <c r="AI7" s="1106"/>
      <c r="AJ7" s="1107"/>
      <c r="AK7" s="1108" t="s">
        <v>567</v>
      </c>
      <c r="AL7" s="1109"/>
      <c r="AM7" s="1109"/>
      <c r="AN7" s="1109"/>
      <c r="AO7" s="1109"/>
      <c r="AP7" s="1109">
        <v>7718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392</v>
      </c>
      <c r="B23" s="937" t="s">
        <v>393</v>
      </c>
      <c r="C23" s="938"/>
      <c r="D23" s="938"/>
      <c r="E23" s="938"/>
      <c r="F23" s="938"/>
      <c r="G23" s="938"/>
      <c r="H23" s="938"/>
      <c r="I23" s="938"/>
      <c r="J23" s="938"/>
      <c r="K23" s="938"/>
      <c r="L23" s="938"/>
      <c r="M23" s="938"/>
      <c r="N23" s="938"/>
      <c r="O23" s="938"/>
      <c r="P23" s="948"/>
      <c r="Q23" s="1067">
        <v>12430</v>
      </c>
      <c r="R23" s="1061"/>
      <c r="S23" s="1061"/>
      <c r="T23" s="1061"/>
      <c r="U23" s="1061"/>
      <c r="V23" s="1061">
        <v>11786</v>
      </c>
      <c r="W23" s="1061"/>
      <c r="X23" s="1061"/>
      <c r="Y23" s="1061"/>
      <c r="Z23" s="1061"/>
      <c r="AA23" s="1061">
        <v>644</v>
      </c>
      <c r="AB23" s="1061"/>
      <c r="AC23" s="1061"/>
      <c r="AD23" s="1061"/>
      <c r="AE23" s="1068"/>
      <c r="AF23" s="1069">
        <v>605</v>
      </c>
      <c r="AG23" s="1061"/>
      <c r="AH23" s="1061"/>
      <c r="AI23" s="1061"/>
      <c r="AJ23" s="1070"/>
      <c r="AK23" s="1071"/>
      <c r="AL23" s="1072"/>
      <c r="AM23" s="1072"/>
      <c r="AN23" s="1072"/>
      <c r="AO23" s="1072"/>
      <c r="AP23" s="1061">
        <v>7718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404</v>
      </c>
      <c r="C28" s="1048"/>
      <c r="D28" s="1048"/>
      <c r="E28" s="1048"/>
      <c r="F28" s="1048"/>
      <c r="G28" s="1048"/>
      <c r="H28" s="1048"/>
      <c r="I28" s="1048"/>
      <c r="J28" s="1048"/>
      <c r="K28" s="1048"/>
      <c r="L28" s="1048"/>
      <c r="M28" s="1048"/>
      <c r="N28" s="1048"/>
      <c r="O28" s="1048"/>
      <c r="P28" s="1049"/>
      <c r="Q28" s="1050">
        <v>3286</v>
      </c>
      <c r="R28" s="1051"/>
      <c r="S28" s="1051"/>
      <c r="T28" s="1051"/>
      <c r="U28" s="1051"/>
      <c r="V28" s="1051">
        <v>3233</v>
      </c>
      <c r="W28" s="1051"/>
      <c r="X28" s="1051"/>
      <c r="Y28" s="1051"/>
      <c r="Z28" s="1051"/>
      <c r="AA28" s="1051">
        <v>53</v>
      </c>
      <c r="AB28" s="1051"/>
      <c r="AC28" s="1051"/>
      <c r="AD28" s="1051"/>
      <c r="AE28" s="1052"/>
      <c r="AF28" s="1053">
        <v>53</v>
      </c>
      <c r="AG28" s="1051"/>
      <c r="AH28" s="1051"/>
      <c r="AI28" s="1051"/>
      <c r="AJ28" s="1054"/>
      <c r="AK28" s="1042" t="s">
        <v>567</v>
      </c>
      <c r="AL28" s="1043"/>
      <c r="AM28" s="1043"/>
      <c r="AN28" s="1043"/>
      <c r="AO28" s="1043"/>
      <c r="AP28" s="1043" t="s">
        <v>567</v>
      </c>
      <c r="AQ28" s="1043"/>
      <c r="AR28" s="1043"/>
      <c r="AS28" s="1043"/>
      <c r="AT28" s="1043"/>
      <c r="AU28" s="1043" t="s">
        <v>567</v>
      </c>
      <c r="AV28" s="1043"/>
      <c r="AW28" s="1043"/>
      <c r="AX28" s="1043"/>
      <c r="AY28" s="1043"/>
      <c r="AZ28" s="1044" t="s">
        <v>567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405</v>
      </c>
      <c r="C29" s="1031"/>
      <c r="D29" s="1031"/>
      <c r="E29" s="1031"/>
      <c r="F29" s="1031"/>
      <c r="G29" s="1031"/>
      <c r="H29" s="1031"/>
      <c r="I29" s="1031"/>
      <c r="J29" s="1031"/>
      <c r="K29" s="1031"/>
      <c r="L29" s="1031"/>
      <c r="M29" s="1031"/>
      <c r="N29" s="1031"/>
      <c r="O29" s="1031"/>
      <c r="P29" s="1032"/>
      <c r="Q29" s="1038">
        <v>482</v>
      </c>
      <c r="R29" s="1039"/>
      <c r="S29" s="1039"/>
      <c r="T29" s="1039"/>
      <c r="U29" s="1039"/>
      <c r="V29" s="1039">
        <v>462</v>
      </c>
      <c r="W29" s="1039"/>
      <c r="X29" s="1039"/>
      <c r="Y29" s="1039"/>
      <c r="Z29" s="1039"/>
      <c r="AA29" s="1039">
        <v>20</v>
      </c>
      <c r="AB29" s="1039"/>
      <c r="AC29" s="1039"/>
      <c r="AD29" s="1039"/>
      <c r="AE29" s="1040"/>
      <c r="AF29" s="1035">
        <v>20</v>
      </c>
      <c r="AG29" s="1036"/>
      <c r="AH29" s="1036"/>
      <c r="AI29" s="1036"/>
      <c r="AJ29" s="1037"/>
      <c r="AK29" s="980" t="s">
        <v>567</v>
      </c>
      <c r="AL29" s="971"/>
      <c r="AM29" s="971"/>
      <c r="AN29" s="971"/>
      <c r="AO29" s="971"/>
      <c r="AP29" s="971" t="s">
        <v>567</v>
      </c>
      <c r="AQ29" s="971"/>
      <c r="AR29" s="971"/>
      <c r="AS29" s="971"/>
      <c r="AT29" s="971"/>
      <c r="AU29" s="971" t="s">
        <v>567</v>
      </c>
      <c r="AV29" s="971"/>
      <c r="AW29" s="971"/>
      <c r="AX29" s="971"/>
      <c r="AY29" s="971"/>
      <c r="AZ29" s="1041" t="s">
        <v>567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406</v>
      </c>
      <c r="C30" s="1031"/>
      <c r="D30" s="1031"/>
      <c r="E30" s="1031"/>
      <c r="F30" s="1031"/>
      <c r="G30" s="1031"/>
      <c r="H30" s="1031"/>
      <c r="I30" s="1031"/>
      <c r="J30" s="1031"/>
      <c r="K30" s="1031"/>
      <c r="L30" s="1031"/>
      <c r="M30" s="1031"/>
      <c r="N30" s="1031"/>
      <c r="O30" s="1031"/>
      <c r="P30" s="1032"/>
      <c r="Q30" s="1038">
        <v>741</v>
      </c>
      <c r="R30" s="1039"/>
      <c r="S30" s="1039"/>
      <c r="T30" s="1039"/>
      <c r="U30" s="1039"/>
      <c r="V30" s="1039">
        <v>770</v>
      </c>
      <c r="W30" s="1039"/>
      <c r="X30" s="1039"/>
      <c r="Y30" s="1039"/>
      <c r="Z30" s="1039"/>
      <c r="AA30" s="1039">
        <v>-29</v>
      </c>
      <c r="AB30" s="1039"/>
      <c r="AC30" s="1039"/>
      <c r="AD30" s="1039"/>
      <c r="AE30" s="1040"/>
      <c r="AF30" s="1035">
        <v>338</v>
      </c>
      <c r="AG30" s="1036"/>
      <c r="AH30" s="1036"/>
      <c r="AI30" s="1036"/>
      <c r="AJ30" s="1037"/>
      <c r="AK30" s="980">
        <v>290</v>
      </c>
      <c r="AL30" s="971"/>
      <c r="AM30" s="971"/>
      <c r="AN30" s="971"/>
      <c r="AO30" s="971"/>
      <c r="AP30" s="971">
        <v>6890</v>
      </c>
      <c r="AQ30" s="971"/>
      <c r="AR30" s="971"/>
      <c r="AS30" s="971"/>
      <c r="AT30" s="971"/>
      <c r="AU30" s="971">
        <v>5384</v>
      </c>
      <c r="AV30" s="971"/>
      <c r="AW30" s="971"/>
      <c r="AX30" s="971"/>
      <c r="AY30" s="971"/>
      <c r="AZ30" s="1041" t="s">
        <v>567</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392</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411</v>
      </c>
      <c r="AG63" s="959"/>
      <c r="AH63" s="959"/>
      <c r="AI63" s="959"/>
      <c r="AJ63" s="1022"/>
      <c r="AK63" s="1023"/>
      <c r="AL63" s="963"/>
      <c r="AM63" s="963"/>
      <c r="AN63" s="963"/>
      <c r="AO63" s="963"/>
      <c r="AP63" s="959">
        <v>6890</v>
      </c>
      <c r="AQ63" s="959"/>
      <c r="AR63" s="959"/>
      <c r="AS63" s="959"/>
      <c r="AT63" s="959"/>
      <c r="AU63" s="959">
        <v>5384</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412</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413</v>
      </c>
      <c r="AB66" s="1002"/>
      <c r="AC66" s="1002"/>
      <c r="AD66" s="1002"/>
      <c r="AE66" s="1003"/>
      <c r="AF66" s="1007" t="s">
        <v>414</v>
      </c>
      <c r="AG66" s="1008"/>
      <c r="AH66" s="1008"/>
      <c r="AI66" s="1008"/>
      <c r="AJ66" s="1009"/>
      <c r="AK66" s="1001" t="s">
        <v>400</v>
      </c>
      <c r="AL66" s="996"/>
      <c r="AM66" s="996"/>
      <c r="AN66" s="996"/>
      <c r="AO66" s="997"/>
      <c r="AP66" s="1001" t="s">
        <v>401</v>
      </c>
      <c r="AQ66" s="1002"/>
      <c r="AR66" s="1002"/>
      <c r="AS66" s="1002"/>
      <c r="AT66" s="1003"/>
      <c r="AU66" s="1001" t="s">
        <v>415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566</v>
      </c>
      <c r="C68" s="986"/>
      <c r="D68" s="986"/>
      <c r="E68" s="986"/>
      <c r="F68" s="986"/>
      <c r="G68" s="986"/>
      <c r="H68" s="986"/>
      <c r="I68" s="986"/>
      <c r="J68" s="986"/>
      <c r="K68" s="986"/>
      <c r="L68" s="986"/>
      <c r="M68" s="986"/>
      <c r="N68" s="986"/>
      <c r="O68" s="986"/>
      <c r="P68" s="987"/>
      <c r="Q68" s="988">
        <v>2</v>
      </c>
      <c r="R68" s="982"/>
      <c r="S68" s="982"/>
      <c r="T68" s="982"/>
      <c r="U68" s="982"/>
      <c r="V68" s="982">
        <v>1</v>
      </c>
      <c r="W68" s="982"/>
      <c r="X68" s="982"/>
      <c r="Y68" s="982"/>
      <c r="Z68" s="982"/>
      <c r="AA68" s="982">
        <v>1</v>
      </c>
      <c r="AB68" s="982"/>
      <c r="AC68" s="982"/>
      <c r="AD68" s="982"/>
      <c r="AE68" s="982"/>
      <c r="AF68" s="982">
        <v>1</v>
      </c>
      <c r="AG68" s="982"/>
      <c r="AH68" s="982"/>
      <c r="AI68" s="982"/>
      <c r="AJ68" s="982"/>
      <c r="AK68" s="982" t="s">
        <v>567</v>
      </c>
      <c r="AL68" s="982"/>
      <c r="AM68" s="982"/>
      <c r="AN68" s="982"/>
      <c r="AO68" s="982"/>
      <c r="AP68" s="982" t="s">
        <v>567</v>
      </c>
      <c r="AQ68" s="982"/>
      <c r="AR68" s="982"/>
      <c r="AS68" s="982"/>
      <c r="AT68" s="982"/>
      <c r="AU68" s="982" t="s">
        <v>567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568</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569</v>
      </c>
      <c r="AL69" s="971"/>
      <c r="AM69" s="971"/>
      <c r="AN69" s="971"/>
      <c r="AO69" s="971"/>
      <c r="AP69" s="971" t="s">
        <v>569</v>
      </c>
      <c r="AQ69" s="971"/>
      <c r="AR69" s="971"/>
      <c r="AS69" s="971"/>
      <c r="AT69" s="971"/>
      <c r="AU69" s="971" t="s">
        <v>567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570</v>
      </c>
      <c r="C70" s="975"/>
      <c r="D70" s="975"/>
      <c r="E70" s="975"/>
      <c r="F70" s="975"/>
      <c r="G70" s="975"/>
      <c r="H70" s="975"/>
      <c r="I70" s="975"/>
      <c r="J70" s="975"/>
      <c r="K70" s="975"/>
      <c r="L70" s="975"/>
      <c r="M70" s="975"/>
      <c r="N70" s="975"/>
      <c r="O70" s="975"/>
      <c r="P70" s="976"/>
      <c r="Q70" s="977">
        <v>203</v>
      </c>
      <c r="R70" s="971"/>
      <c r="S70" s="971"/>
      <c r="T70" s="971"/>
      <c r="U70" s="971"/>
      <c r="V70" s="971">
        <v>193</v>
      </c>
      <c r="W70" s="971"/>
      <c r="X70" s="971"/>
      <c r="Y70" s="971"/>
      <c r="Z70" s="971"/>
      <c r="AA70" s="971">
        <v>11</v>
      </c>
      <c r="AB70" s="971"/>
      <c r="AC70" s="971"/>
      <c r="AD70" s="971"/>
      <c r="AE70" s="971"/>
      <c r="AF70" s="971">
        <v>11</v>
      </c>
      <c r="AG70" s="971"/>
      <c r="AH70" s="971"/>
      <c r="AI70" s="971"/>
      <c r="AJ70" s="971"/>
      <c r="AK70" s="971" t="s">
        <v>571</v>
      </c>
      <c r="AL70" s="971"/>
      <c r="AM70" s="971"/>
      <c r="AN70" s="971"/>
      <c r="AO70" s="971"/>
      <c r="AP70" s="971" t="s">
        <v>567</v>
      </c>
      <c r="AQ70" s="971"/>
      <c r="AR70" s="971"/>
      <c r="AS70" s="971"/>
      <c r="AT70" s="971"/>
      <c r="AU70" s="971" t="s">
        <v>572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573</v>
      </c>
      <c r="C71" s="975"/>
      <c r="D71" s="975"/>
      <c r="E71" s="975"/>
      <c r="F71" s="975"/>
      <c r="G71" s="975"/>
      <c r="H71" s="975"/>
      <c r="I71" s="975"/>
      <c r="J71" s="975"/>
      <c r="K71" s="975"/>
      <c r="L71" s="975"/>
      <c r="M71" s="975"/>
      <c r="N71" s="975"/>
      <c r="O71" s="975"/>
      <c r="P71" s="976"/>
      <c r="Q71" s="977">
        <v>4132</v>
      </c>
      <c r="R71" s="971"/>
      <c r="S71" s="971"/>
      <c r="T71" s="971"/>
      <c r="U71" s="971"/>
      <c r="V71" s="971">
        <v>4090</v>
      </c>
      <c r="W71" s="971"/>
      <c r="X71" s="971"/>
      <c r="Y71" s="971"/>
      <c r="Z71" s="971"/>
      <c r="AA71" s="971">
        <v>41</v>
      </c>
      <c r="AB71" s="971"/>
      <c r="AC71" s="971"/>
      <c r="AD71" s="971"/>
      <c r="AE71" s="971"/>
      <c r="AF71" s="971">
        <v>41</v>
      </c>
      <c r="AG71" s="971"/>
      <c r="AH71" s="971"/>
      <c r="AI71" s="971"/>
      <c r="AJ71" s="971"/>
      <c r="AK71" s="971" t="s">
        <v>567</v>
      </c>
      <c r="AL71" s="971"/>
      <c r="AM71" s="971"/>
      <c r="AN71" s="971"/>
      <c r="AO71" s="971"/>
      <c r="AP71" s="971">
        <v>1416</v>
      </c>
      <c r="AQ71" s="971"/>
      <c r="AR71" s="971"/>
      <c r="AS71" s="971"/>
      <c r="AT71" s="971"/>
      <c r="AU71" s="971">
        <v>362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574</v>
      </c>
      <c r="C72" s="975"/>
      <c r="D72" s="975"/>
      <c r="E72" s="975"/>
      <c r="F72" s="975"/>
      <c r="G72" s="975"/>
      <c r="H72" s="975"/>
      <c r="I72" s="975"/>
      <c r="J72" s="975"/>
      <c r="K72" s="975"/>
      <c r="L72" s="975"/>
      <c r="M72" s="975"/>
      <c r="N72" s="975"/>
      <c r="O72" s="975"/>
      <c r="P72" s="976"/>
      <c r="Q72" s="977">
        <v>495</v>
      </c>
      <c r="R72" s="971"/>
      <c r="S72" s="971"/>
      <c r="T72" s="971"/>
      <c r="U72" s="971"/>
      <c r="V72" s="971">
        <v>493</v>
      </c>
      <c r="W72" s="971"/>
      <c r="X72" s="971"/>
      <c r="Y72" s="971"/>
      <c r="Z72" s="971"/>
      <c r="AA72" s="971">
        <v>1</v>
      </c>
      <c r="AB72" s="971"/>
      <c r="AC72" s="971"/>
      <c r="AD72" s="971"/>
      <c r="AE72" s="971"/>
      <c r="AF72" s="971">
        <v>1</v>
      </c>
      <c r="AG72" s="971"/>
      <c r="AH72" s="971"/>
      <c r="AI72" s="971"/>
      <c r="AJ72" s="971"/>
      <c r="AK72" s="971">
        <v>298</v>
      </c>
      <c r="AL72" s="971"/>
      <c r="AM72" s="971"/>
      <c r="AN72" s="971"/>
      <c r="AO72" s="971"/>
      <c r="AP72" s="971" t="s">
        <v>575</v>
      </c>
      <c r="AQ72" s="971"/>
      <c r="AR72" s="971"/>
      <c r="AS72" s="971"/>
      <c r="AT72" s="971"/>
      <c r="AU72" s="971" t="s">
        <v>567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576</v>
      </c>
      <c r="C73" s="975"/>
      <c r="D73" s="975"/>
      <c r="E73" s="975"/>
      <c r="F73" s="975"/>
      <c r="G73" s="975"/>
      <c r="H73" s="975"/>
      <c r="I73" s="975"/>
      <c r="J73" s="975"/>
      <c r="K73" s="975"/>
      <c r="L73" s="975"/>
      <c r="M73" s="975"/>
      <c r="N73" s="975"/>
      <c r="O73" s="975"/>
      <c r="P73" s="976"/>
      <c r="Q73" s="977">
        <v>68</v>
      </c>
      <c r="R73" s="971"/>
      <c r="S73" s="971"/>
      <c r="T73" s="971"/>
      <c r="U73" s="971"/>
      <c r="V73" s="971">
        <v>68</v>
      </c>
      <c r="W73" s="971"/>
      <c r="X73" s="971"/>
      <c r="Y73" s="971"/>
      <c r="Z73" s="971"/>
      <c r="AA73" s="971">
        <v>0</v>
      </c>
      <c r="AB73" s="971"/>
      <c r="AC73" s="971"/>
      <c r="AD73" s="971"/>
      <c r="AE73" s="971"/>
      <c r="AF73" s="971">
        <v>0</v>
      </c>
      <c r="AG73" s="971"/>
      <c r="AH73" s="971"/>
      <c r="AI73" s="971"/>
      <c r="AJ73" s="971"/>
      <c r="AK73" s="971" t="s">
        <v>567</v>
      </c>
      <c r="AL73" s="971"/>
      <c r="AM73" s="971"/>
      <c r="AN73" s="971"/>
      <c r="AO73" s="971"/>
      <c r="AP73" s="971" t="s">
        <v>575</v>
      </c>
      <c r="AQ73" s="971"/>
      <c r="AR73" s="971"/>
      <c r="AS73" s="971"/>
      <c r="AT73" s="971"/>
      <c r="AU73" s="971" t="s">
        <v>569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577</v>
      </c>
      <c r="C74" s="975"/>
      <c r="D74" s="975"/>
      <c r="E74" s="975"/>
      <c r="F74" s="975"/>
      <c r="G74" s="975"/>
      <c r="H74" s="975"/>
      <c r="I74" s="975"/>
      <c r="J74" s="975"/>
      <c r="K74" s="975"/>
      <c r="L74" s="975"/>
      <c r="M74" s="975"/>
      <c r="N74" s="975"/>
      <c r="O74" s="975"/>
      <c r="P74" s="976"/>
      <c r="Q74" s="977">
        <v>1851</v>
      </c>
      <c r="R74" s="971"/>
      <c r="S74" s="971"/>
      <c r="T74" s="971"/>
      <c r="U74" s="971"/>
      <c r="V74" s="971">
        <v>1811</v>
      </c>
      <c r="W74" s="971"/>
      <c r="X74" s="971"/>
      <c r="Y74" s="971"/>
      <c r="Z74" s="971"/>
      <c r="AA74" s="971">
        <v>40</v>
      </c>
      <c r="AB74" s="971"/>
      <c r="AC74" s="971"/>
      <c r="AD74" s="971"/>
      <c r="AE74" s="971"/>
      <c r="AF74" s="971">
        <v>40</v>
      </c>
      <c r="AG74" s="971"/>
      <c r="AH74" s="971"/>
      <c r="AI74" s="971"/>
      <c r="AJ74" s="971"/>
      <c r="AK74" s="971" t="s">
        <v>567</v>
      </c>
      <c r="AL74" s="971"/>
      <c r="AM74" s="971"/>
      <c r="AN74" s="971"/>
      <c r="AO74" s="971"/>
      <c r="AP74" s="971" t="s">
        <v>567</v>
      </c>
      <c r="AQ74" s="971"/>
      <c r="AR74" s="971"/>
      <c r="AS74" s="971"/>
      <c r="AT74" s="971"/>
      <c r="AU74" s="971" t="s">
        <v>567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578</v>
      </c>
      <c r="C75" s="975"/>
      <c r="D75" s="975"/>
      <c r="E75" s="975"/>
      <c r="F75" s="975"/>
      <c r="G75" s="975"/>
      <c r="H75" s="975"/>
      <c r="I75" s="975"/>
      <c r="J75" s="975"/>
      <c r="K75" s="975"/>
      <c r="L75" s="975"/>
      <c r="M75" s="975"/>
      <c r="N75" s="975"/>
      <c r="O75" s="975"/>
      <c r="P75" s="976"/>
      <c r="Q75" s="978">
        <v>72965</v>
      </c>
      <c r="R75" s="979"/>
      <c r="S75" s="979"/>
      <c r="T75" s="979"/>
      <c r="U75" s="980"/>
      <c r="V75" s="981">
        <v>69423</v>
      </c>
      <c r="W75" s="979"/>
      <c r="X75" s="979"/>
      <c r="Y75" s="979"/>
      <c r="Z75" s="980"/>
      <c r="AA75" s="981">
        <v>3542</v>
      </c>
      <c r="AB75" s="979"/>
      <c r="AC75" s="979"/>
      <c r="AD75" s="979"/>
      <c r="AE75" s="980"/>
      <c r="AF75" s="981">
        <v>3542</v>
      </c>
      <c r="AG75" s="979"/>
      <c r="AH75" s="979"/>
      <c r="AI75" s="979"/>
      <c r="AJ75" s="980"/>
      <c r="AK75" s="981">
        <v>1058</v>
      </c>
      <c r="AL75" s="979"/>
      <c r="AM75" s="979"/>
      <c r="AN75" s="979"/>
      <c r="AO75" s="980"/>
      <c r="AP75" s="981" t="s">
        <v>579</v>
      </c>
      <c r="AQ75" s="979"/>
      <c r="AR75" s="979"/>
      <c r="AS75" s="979"/>
      <c r="AT75" s="980"/>
      <c r="AU75" s="981" t="s">
        <v>569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580</v>
      </c>
      <c r="C76" s="975"/>
      <c r="D76" s="975"/>
      <c r="E76" s="975"/>
      <c r="F76" s="975"/>
      <c r="G76" s="975"/>
      <c r="H76" s="975"/>
      <c r="I76" s="975"/>
      <c r="J76" s="975"/>
      <c r="K76" s="975"/>
      <c r="L76" s="975"/>
      <c r="M76" s="975"/>
      <c r="N76" s="975"/>
      <c r="O76" s="975"/>
      <c r="P76" s="976"/>
      <c r="Q76" s="978">
        <v>217</v>
      </c>
      <c r="R76" s="979"/>
      <c r="S76" s="979"/>
      <c r="T76" s="979"/>
      <c r="U76" s="980"/>
      <c r="V76" s="981">
        <v>191</v>
      </c>
      <c r="W76" s="979"/>
      <c r="X76" s="979"/>
      <c r="Y76" s="979"/>
      <c r="Z76" s="980"/>
      <c r="AA76" s="981">
        <v>25</v>
      </c>
      <c r="AB76" s="979"/>
      <c r="AC76" s="979"/>
      <c r="AD76" s="979"/>
      <c r="AE76" s="980"/>
      <c r="AF76" s="981">
        <v>25</v>
      </c>
      <c r="AG76" s="979"/>
      <c r="AH76" s="979"/>
      <c r="AI76" s="979"/>
      <c r="AJ76" s="980"/>
      <c r="AK76" s="981" t="s">
        <v>567</v>
      </c>
      <c r="AL76" s="979"/>
      <c r="AM76" s="979"/>
      <c r="AN76" s="979"/>
      <c r="AO76" s="980"/>
      <c r="AP76" s="981" t="s">
        <v>582</v>
      </c>
      <c r="AQ76" s="979"/>
      <c r="AR76" s="979"/>
      <c r="AS76" s="979"/>
      <c r="AT76" s="980"/>
      <c r="AU76" s="981" t="s">
        <v>582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581</v>
      </c>
      <c r="C77" s="975"/>
      <c r="D77" s="975"/>
      <c r="E77" s="975"/>
      <c r="F77" s="975"/>
      <c r="G77" s="975"/>
      <c r="H77" s="975"/>
      <c r="I77" s="975"/>
      <c r="J77" s="975"/>
      <c r="K77" s="975"/>
      <c r="L77" s="975"/>
      <c r="M77" s="975"/>
      <c r="N77" s="975"/>
      <c r="O77" s="975"/>
      <c r="P77" s="976"/>
      <c r="Q77" s="978">
        <v>823874</v>
      </c>
      <c r="R77" s="979"/>
      <c r="S77" s="979"/>
      <c r="T77" s="979"/>
      <c r="U77" s="980"/>
      <c r="V77" s="981">
        <v>808406</v>
      </c>
      <c r="W77" s="979"/>
      <c r="X77" s="979"/>
      <c r="Y77" s="979"/>
      <c r="Z77" s="980"/>
      <c r="AA77" s="981">
        <v>15468</v>
      </c>
      <c r="AB77" s="979"/>
      <c r="AC77" s="979"/>
      <c r="AD77" s="979"/>
      <c r="AE77" s="980"/>
      <c r="AF77" s="981">
        <v>15468</v>
      </c>
      <c r="AG77" s="979"/>
      <c r="AH77" s="979"/>
      <c r="AI77" s="979"/>
      <c r="AJ77" s="980"/>
      <c r="AK77" s="981" t="s">
        <v>571</v>
      </c>
      <c r="AL77" s="979"/>
      <c r="AM77" s="979"/>
      <c r="AN77" s="979"/>
      <c r="AO77" s="980"/>
      <c r="AP77" s="981" t="s">
        <v>567</v>
      </c>
      <c r="AQ77" s="979"/>
      <c r="AR77" s="979"/>
      <c r="AS77" s="979"/>
      <c r="AT77" s="980"/>
      <c r="AU77" s="981" t="s">
        <v>567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392</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19132</v>
      </c>
      <c r="AG88" s="959"/>
      <c r="AH88" s="959"/>
      <c r="AI88" s="959"/>
      <c r="AJ88" s="959"/>
      <c r="AK88" s="963"/>
      <c r="AL88" s="963"/>
      <c r="AM88" s="963"/>
      <c r="AN88" s="963"/>
      <c r="AO88" s="963"/>
      <c r="AP88" s="959">
        <f>SUM(AP68:AT87)</f>
        <v>1416</v>
      </c>
      <c r="AQ88" s="959"/>
      <c r="AR88" s="959"/>
      <c r="AS88" s="959"/>
      <c r="AT88" s="959"/>
      <c r="AU88" s="959">
        <v>362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309</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309</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309</v>
      </c>
      <c r="DR109" s="896"/>
      <c r="DS109" s="896"/>
      <c r="DT109" s="896"/>
      <c r="DU109" s="897"/>
      <c r="DV109" s="898" t="s">
        <v>427</v>
      </c>
      <c r="DW109" s="896"/>
      <c r="DX109" s="896"/>
      <c r="DY109" s="896"/>
      <c r="DZ109" s="929"/>
    </row>
    <row r="110" spans="1:131" s="230" customFormat="1" ht="26.25" customHeight="1">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672088</v>
      </c>
      <c r="AB110" s="889"/>
      <c r="AC110" s="889"/>
      <c r="AD110" s="889"/>
      <c r="AE110" s="890"/>
      <c r="AF110" s="891">
        <v>702305</v>
      </c>
      <c r="AG110" s="889"/>
      <c r="AH110" s="889"/>
      <c r="AI110" s="889"/>
      <c r="AJ110" s="890"/>
      <c r="AK110" s="891">
        <v>745096</v>
      </c>
      <c r="AL110" s="889"/>
      <c r="AM110" s="889"/>
      <c r="AN110" s="889"/>
      <c r="AO110" s="890"/>
      <c r="AP110" s="892">
        <v>13.4</v>
      </c>
      <c r="AQ110" s="893"/>
      <c r="AR110" s="893"/>
      <c r="AS110" s="893"/>
      <c r="AT110" s="894"/>
      <c r="AU110" s="930" t="s">
        <v>74</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7793163</v>
      </c>
      <c r="BR110" s="842"/>
      <c r="BS110" s="842"/>
      <c r="BT110" s="842"/>
      <c r="BU110" s="842"/>
      <c r="BV110" s="842">
        <v>7842205</v>
      </c>
      <c r="BW110" s="842"/>
      <c r="BX110" s="842"/>
      <c r="BY110" s="842"/>
      <c r="BZ110" s="842"/>
      <c r="CA110" s="842">
        <v>7717744</v>
      </c>
      <c r="CB110" s="842"/>
      <c r="CC110" s="842"/>
      <c r="CD110" s="842"/>
      <c r="CE110" s="842"/>
      <c r="CF110" s="866">
        <v>138.69999999999999</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434</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131</v>
      </c>
      <c r="CB111" s="817"/>
      <c r="CC111" s="817"/>
      <c r="CD111" s="817"/>
      <c r="CE111" s="817"/>
      <c r="CF111" s="875" t="s">
        <v>131</v>
      </c>
      <c r="CG111" s="876"/>
      <c r="CH111" s="876"/>
      <c r="CI111" s="876"/>
      <c r="CJ111" s="876"/>
      <c r="CK111" s="927"/>
      <c r="CL111" s="821"/>
      <c r="CM111" s="815" t="s">
        <v>435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c r="A112" s="912" t="s">
        <v>436</v>
      </c>
      <c r="B112" s="913"/>
      <c r="C112" s="752" t="s">
        <v>437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438</v>
      </c>
      <c r="BA112" s="752"/>
      <c r="BB112" s="752"/>
      <c r="BC112" s="752"/>
      <c r="BD112" s="752"/>
      <c r="BE112" s="752"/>
      <c r="BF112" s="752"/>
      <c r="BG112" s="752"/>
      <c r="BH112" s="752"/>
      <c r="BI112" s="752"/>
      <c r="BJ112" s="752"/>
      <c r="BK112" s="752"/>
      <c r="BL112" s="752"/>
      <c r="BM112" s="752"/>
      <c r="BN112" s="752"/>
      <c r="BO112" s="752"/>
      <c r="BP112" s="753"/>
      <c r="BQ112" s="816">
        <v>6270716</v>
      </c>
      <c r="BR112" s="817"/>
      <c r="BS112" s="817"/>
      <c r="BT112" s="817"/>
      <c r="BU112" s="817"/>
      <c r="BV112" s="817">
        <v>5779513</v>
      </c>
      <c r="BW112" s="817"/>
      <c r="BX112" s="817"/>
      <c r="BY112" s="817"/>
      <c r="BZ112" s="817"/>
      <c r="CA112" s="817">
        <v>5383876</v>
      </c>
      <c r="CB112" s="817"/>
      <c r="CC112" s="817"/>
      <c r="CD112" s="817"/>
      <c r="CE112" s="817"/>
      <c r="CF112" s="875">
        <v>96.7</v>
      </c>
      <c r="CG112" s="876"/>
      <c r="CH112" s="876"/>
      <c r="CI112" s="876"/>
      <c r="CJ112" s="876"/>
      <c r="CK112" s="927"/>
      <c r="CL112" s="821"/>
      <c r="CM112" s="815" t="s">
        <v>439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c r="A113" s="914"/>
      <c r="B113" s="915"/>
      <c r="C113" s="752" t="s">
        <v>440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216113</v>
      </c>
      <c r="AB113" s="919"/>
      <c r="AC113" s="919"/>
      <c r="AD113" s="919"/>
      <c r="AE113" s="920"/>
      <c r="AF113" s="921">
        <v>212541</v>
      </c>
      <c r="AG113" s="919"/>
      <c r="AH113" s="919"/>
      <c r="AI113" s="919"/>
      <c r="AJ113" s="920"/>
      <c r="AK113" s="921">
        <v>209106</v>
      </c>
      <c r="AL113" s="919"/>
      <c r="AM113" s="919"/>
      <c r="AN113" s="919"/>
      <c r="AO113" s="920"/>
      <c r="AP113" s="922">
        <v>3.8</v>
      </c>
      <c r="AQ113" s="923"/>
      <c r="AR113" s="923"/>
      <c r="AS113" s="923"/>
      <c r="AT113" s="924"/>
      <c r="AU113" s="932"/>
      <c r="AV113" s="933"/>
      <c r="AW113" s="933"/>
      <c r="AX113" s="933"/>
      <c r="AY113" s="933"/>
      <c r="AZ113" s="815" t="s">
        <v>441</v>
      </c>
      <c r="BA113" s="752"/>
      <c r="BB113" s="752"/>
      <c r="BC113" s="752"/>
      <c r="BD113" s="752"/>
      <c r="BE113" s="752"/>
      <c r="BF113" s="752"/>
      <c r="BG113" s="752"/>
      <c r="BH113" s="752"/>
      <c r="BI113" s="752"/>
      <c r="BJ113" s="752"/>
      <c r="BK113" s="752"/>
      <c r="BL113" s="752"/>
      <c r="BM113" s="752"/>
      <c r="BN113" s="752"/>
      <c r="BO113" s="752"/>
      <c r="BP113" s="753"/>
      <c r="BQ113" s="816">
        <v>439507</v>
      </c>
      <c r="BR113" s="817"/>
      <c r="BS113" s="817"/>
      <c r="BT113" s="817"/>
      <c r="BU113" s="817"/>
      <c r="BV113" s="817">
        <v>391931</v>
      </c>
      <c r="BW113" s="817"/>
      <c r="BX113" s="817"/>
      <c r="BY113" s="817"/>
      <c r="BZ113" s="817"/>
      <c r="CA113" s="817">
        <v>361823</v>
      </c>
      <c r="CB113" s="817"/>
      <c r="CC113" s="817"/>
      <c r="CD113" s="817"/>
      <c r="CE113" s="817"/>
      <c r="CF113" s="875">
        <v>6.5</v>
      </c>
      <c r="CG113" s="876"/>
      <c r="CH113" s="876"/>
      <c r="CI113" s="876"/>
      <c r="CJ113" s="876"/>
      <c r="CK113" s="927"/>
      <c r="CL113" s="821"/>
      <c r="CM113" s="815" t="s">
        <v>442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c r="A114" s="914"/>
      <c r="B114" s="915"/>
      <c r="C114" s="752" t="s">
        <v>443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93149</v>
      </c>
      <c r="AB114" s="780"/>
      <c r="AC114" s="780"/>
      <c r="AD114" s="780"/>
      <c r="AE114" s="781"/>
      <c r="AF114" s="782">
        <v>77645</v>
      </c>
      <c r="AG114" s="780"/>
      <c r="AH114" s="780"/>
      <c r="AI114" s="780"/>
      <c r="AJ114" s="781"/>
      <c r="AK114" s="782">
        <v>50200</v>
      </c>
      <c r="AL114" s="780"/>
      <c r="AM114" s="780"/>
      <c r="AN114" s="780"/>
      <c r="AO114" s="781"/>
      <c r="AP114" s="824">
        <v>0.9</v>
      </c>
      <c r="AQ114" s="825"/>
      <c r="AR114" s="825"/>
      <c r="AS114" s="825"/>
      <c r="AT114" s="826"/>
      <c r="AU114" s="932"/>
      <c r="AV114" s="933"/>
      <c r="AW114" s="933"/>
      <c r="AX114" s="933"/>
      <c r="AY114" s="933"/>
      <c r="AZ114" s="815" t="s">
        <v>444</v>
      </c>
      <c r="BA114" s="752"/>
      <c r="BB114" s="752"/>
      <c r="BC114" s="752"/>
      <c r="BD114" s="752"/>
      <c r="BE114" s="752"/>
      <c r="BF114" s="752"/>
      <c r="BG114" s="752"/>
      <c r="BH114" s="752"/>
      <c r="BI114" s="752"/>
      <c r="BJ114" s="752"/>
      <c r="BK114" s="752"/>
      <c r="BL114" s="752"/>
      <c r="BM114" s="752"/>
      <c r="BN114" s="752"/>
      <c r="BO114" s="752"/>
      <c r="BP114" s="753"/>
      <c r="BQ114" s="816">
        <v>1226842</v>
      </c>
      <c r="BR114" s="817"/>
      <c r="BS114" s="817"/>
      <c r="BT114" s="817"/>
      <c r="BU114" s="817"/>
      <c r="BV114" s="817">
        <v>1274885</v>
      </c>
      <c r="BW114" s="817"/>
      <c r="BX114" s="817"/>
      <c r="BY114" s="817"/>
      <c r="BZ114" s="817"/>
      <c r="CA114" s="817">
        <v>1296241</v>
      </c>
      <c r="CB114" s="817"/>
      <c r="CC114" s="817"/>
      <c r="CD114" s="817"/>
      <c r="CE114" s="817"/>
      <c r="CF114" s="875">
        <v>23.3</v>
      </c>
      <c r="CG114" s="876"/>
      <c r="CH114" s="876"/>
      <c r="CI114" s="876"/>
      <c r="CJ114" s="876"/>
      <c r="CK114" s="927"/>
      <c r="CL114" s="821"/>
      <c r="CM114" s="815" t="s">
        <v>445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c r="A115" s="914"/>
      <c r="B115" s="915"/>
      <c r="C115" s="752" t="s">
        <v>446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447</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448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c r="A116" s="916"/>
      <c r="B116" s="917"/>
      <c r="C116" s="839" t="s">
        <v>449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50</v>
      </c>
      <c r="AB116" s="780"/>
      <c r="AC116" s="780"/>
      <c r="AD116" s="780"/>
      <c r="AE116" s="781"/>
      <c r="AF116" s="782">
        <v>87</v>
      </c>
      <c r="AG116" s="780"/>
      <c r="AH116" s="780"/>
      <c r="AI116" s="780"/>
      <c r="AJ116" s="781"/>
      <c r="AK116" s="782">
        <v>103</v>
      </c>
      <c r="AL116" s="780"/>
      <c r="AM116" s="780"/>
      <c r="AN116" s="780"/>
      <c r="AO116" s="781"/>
      <c r="AP116" s="824">
        <v>0</v>
      </c>
      <c r="AQ116" s="825"/>
      <c r="AR116" s="825"/>
      <c r="AS116" s="825"/>
      <c r="AT116" s="826"/>
      <c r="AU116" s="932"/>
      <c r="AV116" s="933"/>
      <c r="AW116" s="933"/>
      <c r="AX116" s="933"/>
      <c r="AY116" s="933"/>
      <c r="AZ116" s="909" t="s">
        <v>450</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410</v>
      </c>
      <c r="CB116" s="817"/>
      <c r="CC116" s="817"/>
      <c r="CD116" s="817"/>
      <c r="CE116" s="817"/>
      <c r="CF116" s="875" t="s">
        <v>131</v>
      </c>
      <c r="CG116" s="876"/>
      <c r="CH116" s="876"/>
      <c r="CI116" s="876"/>
      <c r="CJ116" s="876"/>
      <c r="CK116" s="927"/>
      <c r="CL116" s="821"/>
      <c r="CM116" s="815" t="s">
        <v>451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410</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452</v>
      </c>
      <c r="Z117" s="897"/>
      <c r="AA117" s="902">
        <v>981400</v>
      </c>
      <c r="AB117" s="903"/>
      <c r="AC117" s="903"/>
      <c r="AD117" s="903"/>
      <c r="AE117" s="904"/>
      <c r="AF117" s="905">
        <v>992578</v>
      </c>
      <c r="AG117" s="903"/>
      <c r="AH117" s="903"/>
      <c r="AI117" s="903"/>
      <c r="AJ117" s="904"/>
      <c r="AK117" s="905">
        <v>1004505</v>
      </c>
      <c r="AL117" s="903"/>
      <c r="AM117" s="903"/>
      <c r="AN117" s="903"/>
      <c r="AO117" s="904"/>
      <c r="AP117" s="906"/>
      <c r="AQ117" s="907"/>
      <c r="AR117" s="907"/>
      <c r="AS117" s="907"/>
      <c r="AT117" s="908"/>
      <c r="AU117" s="932"/>
      <c r="AV117" s="933"/>
      <c r="AW117" s="933"/>
      <c r="AX117" s="933"/>
      <c r="AY117" s="933"/>
      <c r="AZ117" s="863" t="s">
        <v>453</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309</v>
      </c>
      <c r="AL118" s="896"/>
      <c r="AM118" s="896"/>
      <c r="AN118" s="896"/>
      <c r="AO118" s="897"/>
      <c r="AP118" s="899" t="s">
        <v>427</v>
      </c>
      <c r="AQ118" s="900"/>
      <c r="AR118" s="900"/>
      <c r="AS118" s="900"/>
      <c r="AT118" s="901"/>
      <c r="AU118" s="932"/>
      <c r="AV118" s="933"/>
      <c r="AW118" s="933"/>
      <c r="AX118" s="933"/>
      <c r="AY118" s="933"/>
      <c r="AZ118" s="838" t="s">
        <v>455</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456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457</v>
      </c>
      <c r="BP119" s="878"/>
      <c r="BQ119" s="879">
        <v>15730228</v>
      </c>
      <c r="BR119" s="845"/>
      <c r="BS119" s="845"/>
      <c r="BT119" s="845"/>
      <c r="BU119" s="845"/>
      <c r="BV119" s="845">
        <v>15288534</v>
      </c>
      <c r="BW119" s="845"/>
      <c r="BX119" s="845"/>
      <c r="BY119" s="845"/>
      <c r="BZ119" s="845"/>
      <c r="CA119" s="845">
        <v>14759684</v>
      </c>
      <c r="CB119" s="845"/>
      <c r="CC119" s="845"/>
      <c r="CD119" s="845"/>
      <c r="CE119" s="845"/>
      <c r="CF119" s="748"/>
      <c r="CG119" s="749"/>
      <c r="CH119" s="749"/>
      <c r="CI119" s="749"/>
      <c r="CJ119" s="834"/>
      <c r="CK119" s="928"/>
      <c r="CL119" s="823"/>
      <c r="CM119" s="838" t="s">
        <v>458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459</v>
      </c>
      <c r="DW119" s="849"/>
      <c r="DX119" s="849"/>
      <c r="DY119" s="849"/>
      <c r="DZ119" s="850"/>
    </row>
    <row r="120" spans="1:130" s="230" customFormat="1" ht="26.25" customHeight="1">
      <c r="A120" s="820"/>
      <c r="B120" s="821"/>
      <c r="C120" s="815" t="s">
        <v>435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4123331</v>
      </c>
      <c r="BR120" s="842"/>
      <c r="BS120" s="842"/>
      <c r="BT120" s="842"/>
      <c r="BU120" s="842"/>
      <c r="BV120" s="842">
        <v>4787815</v>
      </c>
      <c r="BW120" s="842"/>
      <c r="BX120" s="842"/>
      <c r="BY120" s="842"/>
      <c r="BZ120" s="842"/>
      <c r="CA120" s="842">
        <v>5009045</v>
      </c>
      <c r="CB120" s="842"/>
      <c r="CC120" s="842"/>
      <c r="CD120" s="842"/>
      <c r="CE120" s="842"/>
      <c r="CF120" s="866">
        <v>90</v>
      </c>
      <c r="CG120" s="867"/>
      <c r="CH120" s="867"/>
      <c r="CI120" s="867"/>
      <c r="CJ120" s="867"/>
      <c r="CK120" s="868" t="s">
        <v>462</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6270716</v>
      </c>
      <c r="DH120" s="842"/>
      <c r="DI120" s="842"/>
      <c r="DJ120" s="842"/>
      <c r="DK120" s="842"/>
      <c r="DL120" s="842">
        <v>5779513</v>
      </c>
      <c r="DM120" s="842"/>
      <c r="DN120" s="842"/>
      <c r="DO120" s="842"/>
      <c r="DP120" s="842"/>
      <c r="DQ120" s="842">
        <v>5383876</v>
      </c>
      <c r="DR120" s="842"/>
      <c r="DS120" s="842"/>
      <c r="DT120" s="842"/>
      <c r="DU120" s="842"/>
      <c r="DV120" s="843">
        <v>96.7</v>
      </c>
      <c r="DW120" s="843"/>
      <c r="DX120" s="843"/>
      <c r="DY120" s="843"/>
      <c r="DZ120" s="844"/>
    </row>
    <row r="121" spans="1:130" s="230" customFormat="1" ht="26.25" customHeight="1">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359847</v>
      </c>
      <c r="BR121" s="817"/>
      <c r="BS121" s="817"/>
      <c r="BT121" s="817"/>
      <c r="BU121" s="817"/>
      <c r="BV121" s="817">
        <v>356508</v>
      </c>
      <c r="BW121" s="817"/>
      <c r="BX121" s="817"/>
      <c r="BY121" s="817"/>
      <c r="BZ121" s="817"/>
      <c r="CA121" s="817">
        <v>408378</v>
      </c>
      <c r="CB121" s="817"/>
      <c r="CC121" s="817"/>
      <c r="CD121" s="817"/>
      <c r="CE121" s="817"/>
      <c r="CF121" s="875">
        <v>7.3</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c r="A122" s="820"/>
      <c r="B122" s="821"/>
      <c r="C122" s="815" t="s">
        <v>445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8986271</v>
      </c>
      <c r="BR122" s="845"/>
      <c r="BS122" s="845"/>
      <c r="BT122" s="845"/>
      <c r="BU122" s="845"/>
      <c r="BV122" s="845">
        <v>8939249</v>
      </c>
      <c r="BW122" s="845"/>
      <c r="BX122" s="845"/>
      <c r="BY122" s="845"/>
      <c r="BZ122" s="845"/>
      <c r="CA122" s="845">
        <v>8618228</v>
      </c>
      <c r="CB122" s="845"/>
      <c r="CC122" s="845"/>
      <c r="CD122" s="845"/>
      <c r="CE122" s="845"/>
      <c r="CF122" s="846">
        <v>154.80000000000001</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451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459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466</v>
      </c>
      <c r="BP123" s="878"/>
      <c r="BQ123" s="832">
        <v>13469449</v>
      </c>
      <c r="BR123" s="833"/>
      <c r="BS123" s="833"/>
      <c r="BT123" s="833"/>
      <c r="BU123" s="833"/>
      <c r="BV123" s="833">
        <v>14083572</v>
      </c>
      <c r="BW123" s="833"/>
      <c r="BX123" s="833"/>
      <c r="BY123" s="833"/>
      <c r="BZ123" s="833"/>
      <c r="CA123" s="833">
        <v>14035651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454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467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42.8</v>
      </c>
      <c r="BR124" s="831"/>
      <c r="BS124" s="831"/>
      <c r="BT124" s="831"/>
      <c r="BU124" s="831"/>
      <c r="BV124" s="831">
        <v>21.2</v>
      </c>
      <c r="BW124" s="831"/>
      <c r="BX124" s="831"/>
      <c r="BY124" s="831"/>
      <c r="BZ124" s="831"/>
      <c r="CA124" s="831">
        <v>13</v>
      </c>
      <c r="CB124" s="831"/>
      <c r="CC124" s="831"/>
      <c r="CD124" s="831"/>
      <c r="CE124" s="831"/>
      <c r="CF124" s="726"/>
      <c r="CG124" s="727"/>
      <c r="CH124" s="727"/>
      <c r="CI124" s="727"/>
      <c r="CJ124" s="862"/>
      <c r="CK124" s="870"/>
      <c r="CL124" s="870"/>
      <c r="CM124" s="870"/>
      <c r="CN124" s="870"/>
      <c r="CO124" s="871"/>
      <c r="CP124" s="835" t="s">
        <v>468</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c r="A125" s="820"/>
      <c r="B125" s="821"/>
      <c r="C125" s="815" t="s">
        <v>456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469</v>
      </c>
      <c r="CL125" s="852"/>
      <c r="CM125" s="852"/>
      <c r="CN125" s="852"/>
      <c r="CO125" s="853"/>
      <c r="CP125" s="860" t="s">
        <v>470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c r="A126" s="820"/>
      <c r="B126" s="821"/>
      <c r="C126" s="815" t="s">
        <v>458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c r="A127" s="822"/>
      <c r="B127" s="823"/>
      <c r="C127" s="838" t="s">
        <v>472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473</v>
      </c>
      <c r="AY127" s="812"/>
      <c r="AZ127" s="812"/>
      <c r="BA127" s="812"/>
      <c r="BB127" s="812"/>
      <c r="BC127" s="812"/>
      <c r="BD127" s="812"/>
      <c r="BE127" s="813"/>
      <c r="BF127" s="811" t="s">
        <v>474</v>
      </c>
      <c r="BG127" s="812"/>
      <c r="BH127" s="812"/>
      <c r="BI127" s="812"/>
      <c r="BJ127" s="812"/>
      <c r="BK127" s="812"/>
      <c r="BL127" s="813"/>
      <c r="BM127" s="811" t="s">
        <v>475</v>
      </c>
      <c r="BN127" s="812"/>
      <c r="BO127" s="812"/>
      <c r="BP127" s="812"/>
      <c r="BQ127" s="812"/>
      <c r="BR127" s="812"/>
      <c r="BS127" s="813"/>
      <c r="BT127" s="811" t="s">
        <v>476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c r="A128" s="796" t="s">
        <v>478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479</v>
      </c>
      <c r="X128" s="798"/>
      <c r="Y128" s="798"/>
      <c r="Z128" s="799"/>
      <c r="AA128" s="800">
        <v>47877</v>
      </c>
      <c r="AB128" s="801"/>
      <c r="AC128" s="801"/>
      <c r="AD128" s="801"/>
      <c r="AE128" s="802"/>
      <c r="AF128" s="803">
        <v>46365</v>
      </c>
      <c r="AG128" s="801"/>
      <c r="AH128" s="801"/>
      <c r="AI128" s="801"/>
      <c r="AJ128" s="802"/>
      <c r="AK128" s="803">
        <v>44473</v>
      </c>
      <c r="AL128" s="801"/>
      <c r="AM128" s="801"/>
      <c r="AN128" s="801"/>
      <c r="AO128" s="802"/>
      <c r="AP128" s="804"/>
      <c r="AQ128" s="805"/>
      <c r="AR128" s="805"/>
      <c r="AS128" s="805"/>
      <c r="AT128" s="806"/>
      <c r="AU128" s="232"/>
      <c r="AV128" s="232"/>
      <c r="AW128" s="232"/>
      <c r="AX128" s="807" t="s">
        <v>480</v>
      </c>
      <c r="AY128" s="808"/>
      <c r="AZ128" s="808"/>
      <c r="BA128" s="808"/>
      <c r="BB128" s="808"/>
      <c r="BC128" s="808"/>
      <c r="BD128" s="808"/>
      <c r="BE128" s="809"/>
      <c r="BF128" s="786" t="s">
        <v>131</v>
      </c>
      <c r="BG128" s="787"/>
      <c r="BH128" s="787"/>
      <c r="BI128" s="787"/>
      <c r="BJ128" s="787"/>
      <c r="BK128" s="787"/>
      <c r="BL128" s="810"/>
      <c r="BM128" s="786">
        <v>14.34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481</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482</v>
      </c>
      <c r="X129" s="777"/>
      <c r="Y129" s="777"/>
      <c r="Z129" s="778"/>
      <c r="AA129" s="779">
        <v>5953254</v>
      </c>
      <c r="AB129" s="780"/>
      <c r="AC129" s="780"/>
      <c r="AD129" s="780"/>
      <c r="AE129" s="781"/>
      <c r="AF129" s="782">
        <v>6340819</v>
      </c>
      <c r="AG129" s="780"/>
      <c r="AH129" s="780"/>
      <c r="AI129" s="780"/>
      <c r="AJ129" s="781"/>
      <c r="AK129" s="782">
        <v>6234373</v>
      </c>
      <c r="AL129" s="780"/>
      <c r="AM129" s="780"/>
      <c r="AN129" s="780"/>
      <c r="AO129" s="781"/>
      <c r="AP129" s="783"/>
      <c r="AQ129" s="784"/>
      <c r="AR129" s="784"/>
      <c r="AS129" s="784"/>
      <c r="AT129" s="785"/>
      <c r="AU129" s="233"/>
      <c r="AV129" s="233"/>
      <c r="AW129" s="233"/>
      <c r="AX129" s="751" t="s">
        <v>483</v>
      </c>
      <c r="AY129" s="752"/>
      <c r="AZ129" s="752"/>
      <c r="BA129" s="752"/>
      <c r="BB129" s="752"/>
      <c r="BC129" s="752"/>
      <c r="BD129" s="752"/>
      <c r="BE129" s="753"/>
      <c r="BF129" s="770" t="s">
        <v>131</v>
      </c>
      <c r="BG129" s="771"/>
      <c r="BH129" s="771"/>
      <c r="BI129" s="771"/>
      <c r="BJ129" s="771"/>
      <c r="BK129" s="771"/>
      <c r="BL129" s="772"/>
      <c r="BM129" s="770">
        <v>19.34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485</v>
      </c>
      <c r="X130" s="777"/>
      <c r="Y130" s="777"/>
      <c r="Z130" s="778"/>
      <c r="AA130" s="779">
        <v>683029</v>
      </c>
      <c r="AB130" s="780"/>
      <c r="AC130" s="780"/>
      <c r="AD130" s="780"/>
      <c r="AE130" s="781"/>
      <c r="AF130" s="782">
        <v>674439</v>
      </c>
      <c r="AG130" s="780"/>
      <c r="AH130" s="780"/>
      <c r="AI130" s="780"/>
      <c r="AJ130" s="781"/>
      <c r="AK130" s="782">
        <v>668515</v>
      </c>
      <c r="AL130" s="780"/>
      <c r="AM130" s="780"/>
      <c r="AN130" s="780"/>
      <c r="AO130" s="781"/>
      <c r="AP130" s="783"/>
      <c r="AQ130" s="784"/>
      <c r="AR130" s="784"/>
      <c r="AS130" s="784"/>
      <c r="AT130" s="785"/>
      <c r="AU130" s="233"/>
      <c r="AV130" s="233"/>
      <c r="AW130" s="233"/>
      <c r="AX130" s="751" t="s">
        <v>486</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487</v>
      </c>
      <c r="X131" s="761"/>
      <c r="Y131" s="761"/>
      <c r="Z131" s="762"/>
      <c r="AA131" s="763">
        <v>5270225</v>
      </c>
      <c r="AB131" s="764"/>
      <c r="AC131" s="764"/>
      <c r="AD131" s="764"/>
      <c r="AE131" s="765"/>
      <c r="AF131" s="766">
        <v>5666380</v>
      </c>
      <c r="AG131" s="764"/>
      <c r="AH131" s="764"/>
      <c r="AI131" s="764"/>
      <c r="AJ131" s="765"/>
      <c r="AK131" s="766">
        <v>5565858</v>
      </c>
      <c r="AL131" s="764"/>
      <c r="AM131" s="764"/>
      <c r="AN131" s="764"/>
      <c r="AO131" s="765"/>
      <c r="AP131" s="767"/>
      <c r="AQ131" s="768"/>
      <c r="AR131" s="768"/>
      <c r="AS131" s="768"/>
      <c r="AT131" s="769"/>
      <c r="AU131" s="233"/>
      <c r="AV131" s="233"/>
      <c r="AW131" s="233"/>
      <c r="AX131" s="729" t="s">
        <v>488</v>
      </c>
      <c r="AY131" s="730"/>
      <c r="AZ131" s="730"/>
      <c r="BA131" s="730"/>
      <c r="BB131" s="730"/>
      <c r="BC131" s="730"/>
      <c r="BD131" s="730"/>
      <c r="BE131" s="731"/>
      <c r="BF131" s="732">
        <v>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489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490</v>
      </c>
      <c r="W132" s="742"/>
      <c r="X132" s="742"/>
      <c r="Y132" s="742"/>
      <c r="Z132" s="743"/>
      <c r="AA132" s="744">
        <v>4.7530039039999998</v>
      </c>
      <c r="AB132" s="745"/>
      <c r="AC132" s="745"/>
      <c r="AD132" s="745"/>
      <c r="AE132" s="746"/>
      <c r="AF132" s="747">
        <v>4.7962543990000004</v>
      </c>
      <c r="AG132" s="745"/>
      <c r="AH132" s="745"/>
      <c r="AI132" s="745"/>
      <c r="AJ132" s="746"/>
      <c r="AK132" s="747">
        <v>5.2375931979999999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491</v>
      </c>
      <c r="W133" s="721"/>
      <c r="X133" s="721"/>
      <c r="Y133" s="721"/>
      <c r="Z133" s="722"/>
      <c r="AA133" s="723">
        <v>4.8</v>
      </c>
      <c r="AB133" s="724"/>
      <c r="AC133" s="724"/>
      <c r="AD133" s="724"/>
      <c r="AE133" s="725"/>
      <c r="AF133" s="723">
        <v>5.0999999999999996</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YIkRzpipOK5A2QXSUtWKjTX/HENM80SMwn/m2Gx+bkO/uhb5WVUryGj3pi7sq+ClkGSm9wVq1MZq8/nghLt3Q==" saltValue="8SlnW7LkP9eFh7aKnba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565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YV6VHjKdlCfLxaSUj6mUIE9pvsQyaTF3+r1puu71QyB+kWcJmOeMC2bpcDfBkd6Lfg3AJmC3JPGs/nan6aiVNg==" saltValue="TjHo/1LXWI8B+PfAO/C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PphPyzzK1zE0RbFQeWRpXSbBs5EYIbParMxhACQLdvX+rTvaQJmZ2YpC3YtVRwSEEL7KWjjb9jCJHQeGUUIWA==" saltValue="rUAKoP+4p18R030FpA0+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494</v>
      </c>
      <c r="AP7" s="272"/>
      <c r="AQ7" s="273" t="s">
        <v>495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496</v>
      </c>
      <c r="AQ8" s="279" t="s">
        <v>497</v>
      </c>
      <c r="AR8" s="280" t="s">
        <v>498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499</v>
      </c>
      <c r="AL9" s="1131"/>
      <c r="AM9" s="1131"/>
      <c r="AN9" s="1132"/>
      <c r="AO9" s="281">
        <v>1493569</v>
      </c>
      <c r="AP9" s="281">
        <v>53706</v>
      </c>
      <c r="AQ9" s="282">
        <v>65553</v>
      </c>
      <c r="AR9" s="283">
        <v>-18.100000000000001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500</v>
      </c>
      <c r="AL10" s="1131"/>
      <c r="AM10" s="1131"/>
      <c r="AN10" s="1132"/>
      <c r="AO10" s="284">
        <v>317821</v>
      </c>
      <c r="AP10" s="284">
        <v>11428</v>
      </c>
      <c r="AQ10" s="285">
        <v>8503</v>
      </c>
      <c r="AR10" s="286">
        <v>34.4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501</v>
      </c>
      <c r="AL11" s="1131"/>
      <c r="AM11" s="1131"/>
      <c r="AN11" s="1132"/>
      <c r="AO11" s="284" t="s">
        <v>502</v>
      </c>
      <c r="AP11" s="284" t="s">
        <v>502</v>
      </c>
      <c r="AQ11" s="285">
        <v>289</v>
      </c>
      <c r="AR11" s="286" t="s">
        <v>502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503</v>
      </c>
      <c r="AL12" s="1131"/>
      <c r="AM12" s="1131"/>
      <c r="AN12" s="1132"/>
      <c r="AO12" s="284" t="s">
        <v>502</v>
      </c>
      <c r="AP12" s="284" t="s">
        <v>502</v>
      </c>
      <c r="AQ12" s="285">
        <v>23</v>
      </c>
      <c r="AR12" s="286" t="s">
        <v>502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504</v>
      </c>
      <c r="AL13" s="1131"/>
      <c r="AM13" s="1131"/>
      <c r="AN13" s="1132"/>
      <c r="AO13" s="284">
        <v>57174</v>
      </c>
      <c r="AP13" s="284">
        <v>2056</v>
      </c>
      <c r="AQ13" s="285">
        <v>2667</v>
      </c>
      <c r="AR13" s="286">
        <v>-22.9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505</v>
      </c>
      <c r="AL14" s="1131"/>
      <c r="AM14" s="1131"/>
      <c r="AN14" s="1132"/>
      <c r="AO14" s="284">
        <v>14000</v>
      </c>
      <c r="AP14" s="284">
        <v>503</v>
      </c>
      <c r="AQ14" s="285">
        <v>1163</v>
      </c>
      <c r="AR14" s="286">
        <v>-56.7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506</v>
      </c>
      <c r="AL15" s="1134"/>
      <c r="AM15" s="1134"/>
      <c r="AN15" s="1135"/>
      <c r="AO15" s="284">
        <v>-79191</v>
      </c>
      <c r="AP15" s="284">
        <v>-2848</v>
      </c>
      <c r="AQ15" s="285">
        <v>-4250</v>
      </c>
      <c r="AR15" s="286">
        <v>-33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1803373</v>
      </c>
      <c r="AP16" s="284">
        <v>64846</v>
      </c>
      <c r="AQ16" s="285">
        <v>73949</v>
      </c>
      <c r="AR16" s="286">
        <v>-12.3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508</v>
      </c>
      <c r="AP20" s="293" t="s">
        <v>509</v>
      </c>
      <c r="AQ20" s="294" t="s">
        <v>510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511</v>
      </c>
      <c r="AL21" s="1137"/>
      <c r="AM21" s="1137"/>
      <c r="AN21" s="1138"/>
      <c r="AO21" s="297">
        <v>5.86</v>
      </c>
      <c r="AP21" s="298">
        <v>6.65</v>
      </c>
      <c r="AQ21" s="299">
        <v>-0.79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512</v>
      </c>
      <c r="AL22" s="1137"/>
      <c r="AM22" s="1137"/>
      <c r="AN22" s="1138"/>
      <c r="AO22" s="302">
        <v>95.2</v>
      </c>
      <c r="AP22" s="303">
        <v>97</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513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514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494</v>
      </c>
      <c r="AP30" s="272"/>
      <c r="AQ30" s="273" t="s">
        <v>495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496</v>
      </c>
      <c r="AQ31" s="279" t="s">
        <v>497</v>
      </c>
      <c r="AR31" s="280" t="s">
        <v>498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516</v>
      </c>
      <c r="AL32" s="1121"/>
      <c r="AM32" s="1121"/>
      <c r="AN32" s="1122"/>
      <c r="AO32" s="312">
        <v>745096</v>
      </c>
      <c r="AP32" s="312">
        <v>26792</v>
      </c>
      <c r="AQ32" s="313">
        <v>33124</v>
      </c>
      <c r="AR32" s="314">
        <v>-19.100000000000001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517</v>
      </c>
      <c r="AL33" s="1121"/>
      <c r="AM33" s="1121"/>
      <c r="AN33" s="1122"/>
      <c r="AO33" s="312" t="s">
        <v>502</v>
      </c>
      <c r="AP33" s="312" t="s">
        <v>502</v>
      </c>
      <c r="AQ33" s="313" t="s">
        <v>502</v>
      </c>
      <c r="AR33" s="314" t="s">
        <v>502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518</v>
      </c>
      <c r="AL34" s="1121"/>
      <c r="AM34" s="1121"/>
      <c r="AN34" s="1122"/>
      <c r="AO34" s="312" t="s">
        <v>502</v>
      </c>
      <c r="AP34" s="312" t="s">
        <v>502</v>
      </c>
      <c r="AQ34" s="313" t="s">
        <v>502</v>
      </c>
      <c r="AR34" s="314" t="s">
        <v>502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519</v>
      </c>
      <c r="AL35" s="1121"/>
      <c r="AM35" s="1121"/>
      <c r="AN35" s="1122"/>
      <c r="AO35" s="312">
        <v>209106</v>
      </c>
      <c r="AP35" s="312">
        <v>7519</v>
      </c>
      <c r="AQ35" s="313">
        <v>9022</v>
      </c>
      <c r="AR35" s="314">
        <v>-16.7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520</v>
      </c>
      <c r="AL36" s="1121"/>
      <c r="AM36" s="1121"/>
      <c r="AN36" s="1122"/>
      <c r="AO36" s="312">
        <v>50200</v>
      </c>
      <c r="AP36" s="312">
        <v>1805</v>
      </c>
      <c r="AQ36" s="313">
        <v>1987</v>
      </c>
      <c r="AR36" s="314">
        <v>-9.1999999999999993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521</v>
      </c>
      <c r="AL37" s="1121"/>
      <c r="AM37" s="1121"/>
      <c r="AN37" s="1122"/>
      <c r="AO37" s="312" t="s">
        <v>502</v>
      </c>
      <c r="AP37" s="312" t="s">
        <v>502</v>
      </c>
      <c r="AQ37" s="313">
        <v>678</v>
      </c>
      <c r="AR37" s="314" t="s">
        <v>502</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522</v>
      </c>
      <c r="AL38" s="1124"/>
      <c r="AM38" s="1124"/>
      <c r="AN38" s="1125"/>
      <c r="AO38" s="315">
        <v>103</v>
      </c>
      <c r="AP38" s="315">
        <v>4</v>
      </c>
      <c r="AQ38" s="316">
        <v>0</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523</v>
      </c>
      <c r="AL39" s="1124"/>
      <c r="AM39" s="1124"/>
      <c r="AN39" s="1125"/>
      <c r="AO39" s="312">
        <v>-44473</v>
      </c>
      <c r="AP39" s="312">
        <v>-1599</v>
      </c>
      <c r="AQ39" s="313">
        <v>-3119</v>
      </c>
      <c r="AR39" s="314">
        <v>-48.7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524</v>
      </c>
      <c r="AL40" s="1121"/>
      <c r="AM40" s="1121"/>
      <c r="AN40" s="1122"/>
      <c r="AO40" s="312">
        <v>-668515</v>
      </c>
      <c r="AP40" s="312">
        <v>-24039</v>
      </c>
      <c r="AQ40" s="313">
        <v>-27108</v>
      </c>
      <c r="AR40" s="314">
        <v>-11.3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291517</v>
      </c>
      <c r="AP41" s="312">
        <v>10482</v>
      </c>
      <c r="AQ41" s="313">
        <v>14583</v>
      </c>
      <c r="AR41" s="314">
        <v>-28.1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494</v>
      </c>
      <c r="AN49" s="1115" t="s">
        <v>528</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529</v>
      </c>
      <c r="AO50" s="329" t="s">
        <v>530</v>
      </c>
      <c r="AP50" s="330" t="s">
        <v>531</v>
      </c>
      <c r="AQ50" s="331" t="s">
        <v>532</v>
      </c>
      <c r="AR50" s="332" t="s">
        <v>533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534</v>
      </c>
      <c r="AL51" s="325"/>
      <c r="AM51" s="333">
        <v>802819</v>
      </c>
      <c r="AN51" s="334">
        <v>28153</v>
      </c>
      <c r="AO51" s="335">
        <v>-50.5</v>
      </c>
      <c r="AP51" s="336">
        <v>47387</v>
      </c>
      <c r="AQ51" s="337">
        <v>-9.1999999999999993</v>
      </c>
      <c r="AR51" s="338">
        <v>-41.3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535</v>
      </c>
      <c r="AM52" s="341">
        <v>426448</v>
      </c>
      <c r="AN52" s="342">
        <v>14955</v>
      </c>
      <c r="AO52" s="343">
        <v>-36.299999999999997</v>
      </c>
      <c r="AP52" s="344">
        <v>24928</v>
      </c>
      <c r="AQ52" s="345">
        <v>0.3</v>
      </c>
      <c r="AR52" s="346">
        <v>-36.6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536</v>
      </c>
      <c r="AL53" s="325"/>
      <c r="AM53" s="333">
        <v>1189776</v>
      </c>
      <c r="AN53" s="334">
        <v>42263</v>
      </c>
      <c r="AO53" s="335">
        <v>50.1</v>
      </c>
      <c r="AP53" s="336">
        <v>51264</v>
      </c>
      <c r="AQ53" s="337">
        <v>8.1999999999999993</v>
      </c>
      <c r="AR53" s="338">
        <v>41.9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535</v>
      </c>
      <c r="AM54" s="341">
        <v>512701</v>
      </c>
      <c r="AN54" s="342">
        <v>18212</v>
      </c>
      <c r="AO54" s="343">
        <v>21.8</v>
      </c>
      <c r="AP54" s="344">
        <v>26040</v>
      </c>
      <c r="AQ54" s="345">
        <v>4.5</v>
      </c>
      <c r="AR54" s="346">
        <v>17.3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537</v>
      </c>
      <c r="AL55" s="325"/>
      <c r="AM55" s="333">
        <v>1159373</v>
      </c>
      <c r="AN55" s="334">
        <v>41421</v>
      </c>
      <c r="AO55" s="335">
        <v>-2</v>
      </c>
      <c r="AP55" s="336">
        <v>52068</v>
      </c>
      <c r="AQ55" s="337">
        <v>1.6</v>
      </c>
      <c r="AR55" s="338">
        <v>-3.6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535</v>
      </c>
      <c r="AM56" s="341">
        <v>439919</v>
      </c>
      <c r="AN56" s="342">
        <v>15717</v>
      </c>
      <c r="AO56" s="343">
        <v>-13.7</v>
      </c>
      <c r="AP56" s="344">
        <v>26936</v>
      </c>
      <c r="AQ56" s="345">
        <v>3.4</v>
      </c>
      <c r="AR56" s="346">
        <v>-17.100000000000001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538</v>
      </c>
      <c r="AL57" s="325"/>
      <c r="AM57" s="333">
        <v>1224380</v>
      </c>
      <c r="AN57" s="334">
        <v>43875</v>
      </c>
      <c r="AO57" s="335">
        <v>5.9</v>
      </c>
      <c r="AP57" s="336">
        <v>47161</v>
      </c>
      <c r="AQ57" s="337">
        <v>-9.4</v>
      </c>
      <c r="AR57" s="338">
        <v>15.3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535</v>
      </c>
      <c r="AM58" s="341">
        <v>344382</v>
      </c>
      <c r="AN58" s="342">
        <v>12341</v>
      </c>
      <c r="AO58" s="343">
        <v>-21.5</v>
      </c>
      <c r="AP58" s="344">
        <v>24595</v>
      </c>
      <c r="AQ58" s="345">
        <v>-8.6999999999999993</v>
      </c>
      <c r="AR58" s="346">
        <v>-12.8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539</v>
      </c>
      <c r="AL59" s="325"/>
      <c r="AM59" s="333">
        <v>1089114</v>
      </c>
      <c r="AN59" s="334">
        <v>39163</v>
      </c>
      <c r="AO59" s="335">
        <v>-10.7</v>
      </c>
      <c r="AP59" s="336">
        <v>43423</v>
      </c>
      <c r="AQ59" s="337">
        <v>-7.9</v>
      </c>
      <c r="AR59" s="338">
        <v>-2.8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535</v>
      </c>
      <c r="AM60" s="341">
        <v>357879</v>
      </c>
      <c r="AN60" s="342">
        <v>12869</v>
      </c>
      <c r="AO60" s="343">
        <v>4.3</v>
      </c>
      <c r="AP60" s="344">
        <v>22207</v>
      </c>
      <c r="AQ60" s="345">
        <v>-9.6999999999999993</v>
      </c>
      <c r="AR60" s="346">
        <v>14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540</v>
      </c>
      <c r="AL61" s="347"/>
      <c r="AM61" s="348">
        <v>1093092</v>
      </c>
      <c r="AN61" s="349">
        <v>38975</v>
      </c>
      <c r="AO61" s="350">
        <v>-1.4</v>
      </c>
      <c r="AP61" s="351">
        <v>48261</v>
      </c>
      <c r="AQ61" s="352">
        <v>-3.3</v>
      </c>
      <c r="AR61" s="338">
        <v>1.9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535</v>
      </c>
      <c r="AM62" s="341">
        <v>416266</v>
      </c>
      <c r="AN62" s="342">
        <v>14819</v>
      </c>
      <c r="AO62" s="343">
        <v>-9.1</v>
      </c>
      <c r="AP62" s="344">
        <v>24941</v>
      </c>
      <c r="AQ62" s="345">
        <v>-2</v>
      </c>
      <c r="AR62" s="346">
        <v>-7.1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WjSA8ch4yDORWUGQpwt7k64kazNsNbrKyAFKMy6fF+tyFmwN7mYnSduCQo/9wTooJ/D8xpE1GMmcZ3crva+kWw==" saltValue="6RvQRO5LbhDitc8OTjSv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542</v>
      </c>
    </row>
    <row r="121" spans="125:125" ht="13.5" hidden="1" customHeight="1">
      <c r="DU121" s="259"/>
    </row>
  </sheetData>
  <sheetProtection algorithmName="SHA-512" hashValue="siqMQIcxN/3+gwb6X7DgPnqBIL9slUXHBdggICMcvGMq4NvbQwMa2Ejh6ZLwOKtkScQrURL4QScxCXfBVkRL+Q==" saltValue="5dgFrxPaDyocw8yCAjuD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543</v>
      </c>
    </row>
  </sheetData>
  <sheetProtection algorithmName="SHA-512" hashValue="QfkfyEwekmkryZoizb9AXizqSIS3xN+ATASZkHIwkJBrrSffYUkvY85fqwwLBd1NYrxKq1+snM+cThMp63tq3A==" saltValue="pzp1qUd4dZietDLr3IMZ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39" t="s">
        <v>3</v>
      </c>
      <c r="D47" s="1139"/>
      <c r="E47" s="1140"/>
      <c r="F47" s="11">
        <v>40.93</v>
      </c>
      <c r="G47" s="12">
        <v>39.1</v>
      </c>
      <c r="H47" s="12">
        <v>34.72</v>
      </c>
      <c r="I47" s="12">
        <v>35.76</v>
      </c>
      <c r="J47" s="13">
        <v>36.54</v>
      </c>
    </row>
    <row r="48" spans="2:10" ht="57.75" customHeight="1">
      <c r="B48" s="14"/>
      <c r="C48" s="1141" t="s">
        <v>4</v>
      </c>
      <c r="D48" s="1141"/>
      <c r="E48" s="1142"/>
      <c r="F48" s="15">
        <v>6.82</v>
      </c>
      <c r="G48" s="16">
        <v>5.77</v>
      </c>
      <c r="H48" s="16">
        <v>6.62</v>
      </c>
      <c r="I48" s="16">
        <v>9.76</v>
      </c>
      <c r="J48" s="17">
        <v>9.7100000000000009</v>
      </c>
    </row>
    <row r="49" spans="2:10" ht="57.75" customHeight="1" thickBot="1">
      <c r="B49" s="18"/>
      <c r="C49" s="1143" t="s">
        <v>5</v>
      </c>
      <c r="D49" s="1143"/>
      <c r="E49" s="1144"/>
      <c r="F49" s="19" t="s">
        <v>549</v>
      </c>
      <c r="G49" s="20" t="s">
        <v>550</v>
      </c>
      <c r="H49" s="20" t="s">
        <v>551</v>
      </c>
      <c r="I49" s="20">
        <v>3.56</v>
      </c>
      <c r="J49" s="21" t="s">
        <v>552</v>
      </c>
    </row>
    <row r="50" spans="2:10"/>
  </sheetData>
  <sheetProtection algorithmName="SHA-512" hashValue="xWYijcY5bC7zR0ve9lytCf0Ihc5294nRlIrWXRITYTQaV7k7wtTMAauvR9GmKzb7puLafkgj9XN3JPt+uy3lyA==" saltValue="01WySHa0GnAEkHRN1gsi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fujisaki594</cp:lastModifiedBy>
  <dcterms:created xsi:type="dcterms:W3CDTF">2024-02-05T03:24:14Z</dcterms:created>
  <dcterms:modified xsi:type="dcterms:W3CDTF">2024-04-01T07:24:40Z</dcterms:modified>
  <cp:category/>
</cp:coreProperties>
</file>