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EC3714CF-46CE-4ED7-852D-C2CFE9F0255C}"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AM35" i="10"/>
  <c r="C35" i="10"/>
  <c r="CO34" i="10"/>
  <c r="BW34" i="10"/>
  <c r="BE34" i="10"/>
  <c r="U34" i="10"/>
  <c r="U35"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<sst xmlns="http://schemas.openxmlformats.org/spreadsheetml/2006/main" count="1089" uniqueCount="558">
  <si>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</si>
  <si>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</si>
  <si>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</si>
  <si>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</si>
  <si>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</si>
  <si>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</si>
  <si>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</si>
  <si>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</si>
  <si>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</si>
  <si>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</si>
  <si>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</si>
  <si>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</si>
  <si>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</si>
  <si>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</si>
  <si>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</si>
  <si>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</si>
  <si>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</si>
  <si>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</si>
  <si>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</si>
  <si>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</si>
  <si>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</si>
  <si>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</si>
  <si>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</si>
  <si>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</si>
  <si>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</si>
  <si>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</si>
  <si>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</si>
  <si>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</si>
  <si>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</si>
  <si>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</si>
  <si>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</si>
  <si>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</si>
  <si>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</si>
  <si>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</si>
  <si>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</si>
  <si>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</si>
  <si>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</si>
  <si>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</si>
  <si>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</si>
  <si>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</si>
  <si>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</si>
  <si>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</si>
  <si>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</si>
  <si>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</si>
  <si>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</si>
  <si>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</si>
  <si>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</si>
  <si>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</si>
  <si>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</si>
  <si>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</si>
  <si>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</si>
  <si>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</si>
  <si>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</si>
  <si>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</si>
  <si>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</si>
  <si>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</si>
  <si>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</si>
  <si>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</si>
  <si>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</si>
  <si>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</si>
  <si>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</si>
  <si>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</si>
  <si>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</si>
  <si>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</si>
  <si>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</si>
  <si>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</si>
  <si>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</si>
  <si>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</si>
  <si>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</si>
  <si>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</si>
  <si>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</si>
  <si>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</si>
  <si>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</si>
  <si>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</si>
  <si>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</si>
  <si>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</si>
  <si>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</si>
  <si>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</si>
  <si>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</si>
  <si>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</si>
  <si>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</si>
  <si>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</si>
  <si>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</si>
  <si>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</si>
  <si>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</si>
  <si>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</si>
  <si>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</si>
  <si>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</si>
  <si>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</si>
  <si>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</si>
  <si>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</si>
  <si>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</si>
  <si>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</si>
  <si>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</si>
  <si>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</si>
  <si>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</si>
  <si>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</si>
  <si>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</si>
  <si>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</si>
  <si>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</si>
  <si>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</si>
  <si>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</si>
  <si>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</si>
  <si>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</si>
  <si>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</si>
  <si>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</si>
  <si>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</si>
  <si>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</si>
  <si>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</si>
  <si>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</si>
  <si>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</si>
  <si>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</si>
  <si>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</si>
  <si>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</si>
  <si>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</si>
  <si>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</si>
  <si>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</si>
  <si>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</si>
  <si>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</si>
  <si>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</si>
  <si>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</si>
  <si>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</si>
  <si>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</si>
  <si>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</si>
  <si>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</si>
  <si>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</si>
  <si>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</si>
  <si>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</si>
  <si>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</si>
  <si>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</si>
  <si>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</si>
  <si>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</si>
  <si>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</si>
  <si>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</si>
  <si>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</si>
  <si>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</si>
  <si>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</si>
  <si>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</si>
  <si>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</si>
  <si>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</si>
  <si>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</si>
  <si>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</si>
  <si>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</si>
  <si>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</si>
  <si>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</si>
  <si>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</si>
  <si>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</si>
  <si>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</si>
  <si>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</si>
  <si>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</si>
  <si>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</si>
  <si>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</si>
  <si>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</si>
  <si>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</si>
  <si>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</si>
  <si>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</si>
  <si>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</si>
  <si>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</si>
  <si>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</si>
  <si>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</si>
  <si>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</si>
  <si>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</si>
  <si>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</si>
  <si>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</si>
  <si>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</si>
  <si>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</si>
  <si>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</si>
  <si>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</si>
  <si>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</si>
  <si>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</si>
  <si>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</si>
  <si>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</si>
  <si>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</si>
  <si>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</si>
  <si>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</si>
  <si>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</si>
  <si>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</si>
  <si>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</si>
  <si>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</si>
  <si>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</si>
  <si>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</si>
  <si>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</si>
  <si>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</si>
  <si>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</si>
  <si>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</si>
  <si>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</si>
  <si>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</si>
  <si>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</si>
  <si>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</si>
  <si>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</si>
  <si>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</si>
  <si>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</si>
  <si>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</si>
  <si>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</si>
  <si>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</si>
  <si>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</si>
  <si>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</si>
  <si>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</si>
  <si>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</si>
  <si>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</si>
  <si>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</si>
  <si>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</si>
  <si>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</si>
  <si>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福岡県水巻町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</si>
  <si>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</si>
  <si>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</si>
  <si>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</si>
  <si>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</si>
  <si>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</si>
  <si>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</si>
  <si>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</si>
  <si>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</si>
  <si>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</si>
  <si>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</si>
  <si>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</si>
  <si>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</si>
  <si>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</si>
  <si>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</si>
  <si>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</si>
  <si>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</si>
  <si>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</si>
  <si>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</si>
  <si>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</si>
  <si>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</si>
  <si>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</si>
  <si>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</si>
  <si>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</si>
  <si>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</si>
  <si>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</si>
  <si>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</si>
  <si>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</si>
  <si>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</si>
  <si>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</si>
  <si>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</si>
  <si>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</si>
  <si>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</si>
  <si>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</si>
  <si>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</si>
  <si>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</si>
  <si>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</si>
  <si>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</si>
  <si>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</si>
  <si>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</si>
  <si>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</si>
  <si>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</si>
  <si>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</si>
  <si>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</si>
  <si>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</si>
  <si>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</si>
  <si>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</si>
  <si>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</si>
  <si>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</si>
  <si>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</si>
  <si>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</si>
  <si>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</si>
  <si>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</si>
  <si>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</si>
  <si>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</si>
  <si>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</si>
  <si>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</si>
  <si>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</si>
  <si>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</si>
  <si>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</si>
  <si>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</si>
  <si>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</si>
  <si>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</si>
  <si>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</si>
  <si>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</si>
  <si>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</si>
  <si>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</si>
  <si>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</si>
  <si>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</si>
  <si>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</si>
  <si>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</si>
  <si>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</si>
  <si>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</si>
  <si>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</si>
  <si>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</si>
  <si>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</si>
  <si>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</si>
  <si>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</si>
  <si>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</si>
  <si>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</si>
  <si>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</si>
  <si>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</si>
  <si>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</si>
  <si>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</si>
  <si>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</si>
  <si>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</si>
  <si>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</si>
  <si>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</si>
  <si>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</si>
  <si>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</si>
  <si>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</si>
  <si>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</si>
  <si>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</si>
  <si>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</si>
  <si>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</si>
  <si>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</si>
  <si>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</si>
  <si>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</si>
  <si>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</si>
  <si>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</si>
  <si>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</si>
  <si>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</si>
  <si>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</si>
  <si>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</si>
  <si>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</si>
  <si>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</si>
  <si>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</si>
  <si>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</si>
  <si>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</si>
  <si>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</si>
  <si>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</si>
  <si>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</si>
  <si>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</si>
  <si>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</si>
  <si>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</si>
  <si>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</si>
  <si>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</si>
  <si>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</si>
  <si>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</si>
  <si>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</si>
  <si>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</si>
  <si>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</si>
  <si>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</si>
  <si>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</si>
  <si>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</si>
  <si>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</si>
  <si>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</si>
  <si>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</si>
  <si>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</si>
  <si>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</si>
  <si>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</si>
  <si>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</si>
  <si>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</si>
  <si>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</si>
  <si>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</si>
  <si>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</si>
  <si>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</si>
  <si>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</si>
  <si>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</si>
  <si>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</si>
  <si>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</si>
  <si>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</si>
  <si>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</si>
  <si>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</si>
  <si>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</si>
  <si>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</si>
  <si>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</si>
  <si>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</si>
  <si>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</si>
  <si>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</si>
  <si>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</si>
  <si>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福岡県水巻町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</si>
  <si>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</si>
  <si>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</si>
  <si>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</si>
  <si>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</si>
  <si>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</si>
  <si>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</si>
  <si>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</si>
  <si>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</si>
  <si>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</si>
  <si>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</si>
  <si>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</si>
  <si>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</si>
  <si>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</si>
  <si>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</si>
  <si>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</si>
  <si>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</si>
  <si>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</si>
  <si>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</si>
  <si>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</si>
  <si>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</si>
  <si>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</si>
  <si>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</si>
  <si>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</si>
  <si>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</si>
  <si>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</si>
  <si>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</si>
  <si>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</si>
  <si>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</si>
  <si>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</si>
  <si>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</si>
  <si>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</si>
  <si>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</si>
  <si>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</si>
  <si>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</si>
  <si>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</si>
  <si>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</si>
  <si>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</si>
  <si>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</si>
  <si>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</si>
  <si>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</si>
  <si>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</si>
  <si>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</si>
  <si>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</si>
  <si>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</si>
  <si>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</si>
  <si>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</si>
  <si>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</si>
  <si>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</si>
  <si>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</si>
  <si>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</si>
  <si>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</si>
  <si>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</si>
  <si>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</si>
  <si>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</si>
  <si>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</si>
  <si>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</si>
  <si>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</si>
  <si>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</si>
  <si>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</si>
  <si>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</si>
  <si>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</si>
  <si>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</si>
  <si>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</si>
  <si>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</si>
  <si>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</si>
  <si>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</si>
  <si>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</si>
  <si>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</si>
  <si>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</si>
  <si>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</si>
  <si>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</si>
  <si>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</si>
  <si>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</si>
  <si>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</si>
  <si>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</si>
  <si>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</si>
  <si>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</si>
  <si>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</si>
  <si>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</si>
  <si>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</si>
  <si>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</si>
  <si>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</si>
  <si>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</si>
  <si>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</si>
  <si>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</si>
  <si>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</si>
  <si>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</si>
  <si>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</si>
  <si>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</si>
  <si>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</si>
  <si>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</si>
  <si>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</si>
  <si>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</si>
  <si>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</si>
  <si>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</si>
  <si>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</si>
  <si>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</si>
  <si>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</si>
  <si>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</si>
  <si>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</si>
  <si>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</si>
  <si>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</si>
  <si>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</si>
  <si>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</si>
  <si>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</si>
  <si>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</si>
  <si>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</si>
  <si>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</si>
  <si>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</si>
  <si>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</si>
  <si>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</si>
  <si>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</si>
  <si>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</si>
  <si>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</si>
  <si>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</si>
  <si>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</si>
  <si>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</si>
  <si>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</si>
  <si>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</si>
  <si>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</si>
  <si>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</si>
  <si>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</si>
  <si>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</si>
  <si>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</si>
  <si>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</si>
  <si>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</si>
  <si>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</si>
  <si>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</si>
  <si>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</si>
  <si>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</si>
  <si>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</si>
  <si>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</si>
  <si>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</si>
  <si>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</si>
  <si>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</si>
  <si>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</si>
  <si>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</si>
  <si>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</si>
  <si>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</si>
  <si>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</si>
  <si>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</si>
  <si>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</si>
  <si>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</si>
  <si>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</si>
  <si>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</si>
  <si>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</si>
  <si>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</si>
  <si>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</si>
  <si>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</si>
  <si>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</si>
  <si>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</si>
  <si>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</si>
  <si>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</si>
  <si>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</si>
  <si>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</si>
  <si>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</si>
  <si>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</si>
  <si>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</si>
  <si>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</si>
  <si>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</si>
  <si>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</si>
  <si>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</si>
  <si>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</si>
  <si>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</si>
  <si>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</si>
  <si>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</si>
  <si>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</si>
  <si>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</si>
  <si>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</si>
  <si>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</si>
  <si>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</si>
  <si>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</si>
  <si>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4.80</t>
  </si>
  <si>
    <t>▲ 5.02</t>
  </si>
  <si>
    <t>▲ 3.19</t>
  </si>
  <si>
    <t>▲ 7.23</t>
  </si>
  <si>
    <t>一般会計</t>
  </si>
  <si>
    <t>公共下水道事業会計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</si>
  <si>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</si>
  <si>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</si>
  <si>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</si>
  <si>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</si>
  <si>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</si>
  <si>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</si>
  <si>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</si>
  <si>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</si>
  <si>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</si>
  <si>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水巻町公共施設等整備基金</t>
    <phoneticPr fontId="5"/>
  </si>
  <si>
    <t>水巻町職員退職手当準備基金</t>
    <phoneticPr fontId="5"/>
  </si>
  <si>
    <t>水巻町ふるさと応援基金</t>
    <phoneticPr fontId="5"/>
  </si>
  <si>
    <t>水巻町小中学校給食事業基金</t>
    <phoneticPr fontId="5"/>
  </si>
  <si>
    <t>水巻町片山排水ポンプ管理基金</t>
    <phoneticPr fontId="5"/>
  </si>
  <si>
    <t>-</t>
    <phoneticPr fontId="2"/>
  </si>
  <si>
    <t>堀川水利組合</t>
  </si>
  <si>
    <t>福岡県市町村消防団員等公務災害補償組合</t>
  </si>
  <si>
    <t>福岡県自治会館管理組合</t>
  </si>
  <si>
    <t>遠賀・中間地域広域行政事務組合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</si>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</sst>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EBA3-4D44-9195-858A85E4AD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41421</c:v>
                </c:pt>
                <c:pt idx="1">
                  <c:v>43875</c:v>
                </c:pt>
                <c:pt idx="2">
                  <c:v>39163</c:v>
                </c:pt>
                <c:pt idx="3">
                  <c:v>40667</c:v>
                </c:pt>
                <c:pt idx="4">
                  <c:v>39958</c:v>
                </c:pt>
              </c:numCache>
            </c:numRef>
          </c:val>
          <c:smooth val="0"/>
          <c:extLst>
            <c:ext xmlns:c16="http://schemas.microsoft.com/office/drawing/2014/chart" uri="{C3380CC4-5D6E-409C-BE32-E72D297353CC}">
              <c16:uniqueId val="{00000001-EBA3-4D44-9195-858A85E4AD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6.62</c:v>
                </c:pt>
                <c:pt idx="1">
                  <c:v>9.76</c:v>
                </c:pt>
                <c:pt idx="2">
                  <c:v>9.7100000000000009</c:v>
                </c:pt>
                <c:pt idx="3">
                  <c:v>11</c:v>
                </c:pt>
                <c:pt idx="4">
                  <c:v>9.7100000000000009</c:v>
                </c:pt>
              </c:numCache>
            </c:numRef>
          </c:val>
          <c:extLst>
            <c:ext xmlns:c16="http://schemas.microsoft.com/office/drawing/2014/chart" uri="{C3380CC4-5D6E-409C-BE32-E72D297353CC}">
              <c16:uniqueId val="{00000000-90CB-4AAD-99C7-DD512FA01A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34.72</c:v>
                </c:pt>
                <c:pt idx="1">
                  <c:v>35.76</c:v>
                </c:pt>
                <c:pt idx="2">
                  <c:v>36.54</c:v>
                </c:pt>
                <c:pt idx="3">
                  <c:v>35.83</c:v>
                </c:pt>
                <c:pt idx="4">
                  <c:v>33.4</c:v>
                </c:pt>
              </c:numCache>
            </c:numRef>
          </c:val>
          <c:extLst>
            <c:ext xmlns:c16="http://schemas.microsoft.com/office/drawing/2014/chart" uri="{C3380CC4-5D6E-409C-BE32-E72D297353CC}">
              <c16:uniqueId val="{00000001-90CB-4AAD-99C7-DD512FA01A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c:v>
                </c:pt>
                <c:pt idx="1">
                  <c:v>3.56</c:v>
                </c:pt>
                <c:pt idx="2">
                  <c:v>-5.0199999999999996</c:v>
                </c:pt>
                <c:pt idx="3">
                  <c:v>-3.19</c:v>
                </c:pt>
                <c:pt idx="4">
                  <c:v>-7.23</c:v>
                </c:pt>
              </c:numCache>
            </c:numRef>
          </c:val>
          <c:smooth val="0"/>
          <c:extLst>
            <c:ext xmlns:c16="http://schemas.microsoft.com/office/drawing/2014/chart" uri="{C3380CC4-5D6E-409C-BE32-E72D297353CC}">
              <c16:uniqueId val="{00000002-90CB-4AAD-99C7-DD512FA01A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AE-410C-BC11-BF3941C18B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AE-410C-BC11-BF3941C18B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AE-410C-BC11-BF3941C18B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DAE-410C-BC11-BF3941C18B5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DAE-410C-BC11-BF3941C18B51}"/>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6DAE-410C-BC11-BF3941C18B5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0.25</c:v>
                </c:pt>
                <c:pt idx="2">
                  <c:v>#N/A</c:v>
                </c:pt>
                <c:pt idx="3">
                  <c:v>0.28000000000000003</c:v>
                </c:pt>
                <c:pt idx="4">
                  <c:v>#N/A</c:v>
                </c:pt>
                <c:pt idx="5">
                  <c:v>0.32</c:v>
                </c:pt>
                <c:pt idx="6">
                  <c:v>#N/A</c:v>
                </c:pt>
                <c:pt idx="7">
                  <c:v>0.31</c:v>
                </c:pt>
                <c:pt idx="8">
                  <c:v>#N/A</c:v>
                </c:pt>
                <c:pt idx="9">
                  <c:v>0.32</c:v>
                </c:pt>
              </c:numCache>
            </c:numRef>
          </c:val>
          <c:extLst>
            <c:ext xmlns:c16="http://schemas.microsoft.com/office/drawing/2014/chart" uri="{C3380CC4-5D6E-409C-BE32-E72D297353CC}">
              <c16:uniqueId val="{00000006-6DAE-410C-BC11-BF3941C18B5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0.79</c:v>
                </c:pt>
                <c:pt idx="2">
                  <c:v>#N/A</c:v>
                </c:pt>
                <c:pt idx="3">
                  <c:v>1.29</c:v>
                </c:pt>
                <c:pt idx="4">
                  <c:v>#N/A</c:v>
                </c:pt>
                <c:pt idx="5">
                  <c:v>0.85</c:v>
                </c:pt>
                <c:pt idx="6">
                  <c:v>#N/A</c:v>
                </c:pt>
                <c:pt idx="7">
                  <c:v>0.59</c:v>
                </c:pt>
                <c:pt idx="8">
                  <c:v>#N/A</c:v>
                </c:pt>
                <c:pt idx="9">
                  <c:v>1.27</c:v>
                </c:pt>
              </c:numCache>
            </c:numRef>
          </c:val>
          <c:extLst>
            <c:ext xmlns:c16="http://schemas.microsoft.com/office/drawing/2014/chart" uri="{C3380CC4-5D6E-409C-BE32-E72D297353CC}">
              <c16:uniqueId val="{00000007-6DAE-410C-BC11-BF3941C18B51}"/>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5.05</c:v>
                </c:pt>
                <c:pt idx="2">
                  <c:v>#N/A</c:v>
                </c:pt>
                <c:pt idx="3">
                  <c:v>4.99</c:v>
                </c:pt>
                <c:pt idx="4">
                  <c:v>#N/A</c:v>
                </c:pt>
                <c:pt idx="5">
                  <c:v>5.42</c:v>
                </c:pt>
                <c:pt idx="6">
                  <c:v>#N/A</c:v>
                </c:pt>
                <c:pt idx="7">
                  <c:v>4.4000000000000004</c:v>
                </c:pt>
                <c:pt idx="8">
                  <c:v>#N/A</c:v>
                </c:pt>
                <c:pt idx="9">
                  <c:v>3.66</c:v>
                </c:pt>
              </c:numCache>
            </c:numRef>
          </c:val>
          <c:extLst>
            <c:ext xmlns:c16="http://schemas.microsoft.com/office/drawing/2014/chart" uri="{C3380CC4-5D6E-409C-BE32-E72D297353CC}">
              <c16:uniqueId val="{00000008-6DAE-410C-BC11-BF3941C18B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6.61</c:v>
                </c:pt>
                <c:pt idx="2">
                  <c:v>#N/A</c:v>
                </c:pt>
                <c:pt idx="3">
                  <c:v>9.76</c:v>
                </c:pt>
                <c:pt idx="4">
                  <c:v>#N/A</c:v>
                </c:pt>
                <c:pt idx="5">
                  <c:v>9.7100000000000009</c:v>
                </c:pt>
                <c:pt idx="6">
                  <c:v>#N/A</c:v>
                </c:pt>
                <c:pt idx="7">
                  <c:v>11</c:v>
                </c:pt>
                <c:pt idx="8">
                  <c:v>#N/A</c:v>
                </c:pt>
                <c:pt idx="9">
                  <c:v>9.7100000000000009</c:v>
                </c:pt>
              </c:numCache>
            </c:numRef>
          </c:val>
          <c:extLst>
            <c:ext xmlns:c16="http://schemas.microsoft.com/office/drawing/2014/chart" uri="{C3380CC4-5D6E-409C-BE32-E72D297353CC}">
              <c16:uniqueId val="{00000009-6DAE-410C-BC11-BF3941C18B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731</c:v>
                </c:pt>
                <c:pt idx="5">
                  <c:v>720</c:v>
                </c:pt>
                <c:pt idx="8">
                  <c:v>712</c:v>
                </c:pt>
                <c:pt idx="11">
                  <c:v>688</c:v>
                </c:pt>
                <c:pt idx="14">
                  <c:v>705</c:v>
                </c:pt>
              </c:numCache>
            </c:numRef>
          </c:val>
          <c:extLst>
            <c:ext xmlns:c16="http://schemas.microsoft.com/office/drawing/2014/chart" uri="{C3380CC4-5D6E-409C-BE32-E72D297353CC}">
              <c16:uniqueId val="{00000000-2EAB-4BBE-B6B9-1DB351F9C1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AB-4BBE-B6B9-1DB351F9C1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AB-4BBE-B6B9-1DB351F9C1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93</c:v>
                </c:pt>
                <c:pt idx="3">
                  <c:v>78</c:v>
                </c:pt>
                <c:pt idx="6">
                  <c:v>50</c:v>
                </c:pt>
                <c:pt idx="9">
                  <c:v>47</c:v>
                </c:pt>
                <c:pt idx="12">
                  <c:v>50</c:v>
                </c:pt>
              </c:numCache>
            </c:numRef>
          </c:val>
          <c:extLst>
            <c:ext xmlns:c16="http://schemas.microsoft.com/office/drawing/2014/chart" uri="{C3380CC4-5D6E-409C-BE32-E72D297353CC}">
              <c16:uniqueId val="{00000003-2EAB-4BBE-B6B9-1DB351F9C1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216</c:v>
                </c:pt>
                <c:pt idx="3">
                  <c:v>213</c:v>
                </c:pt>
                <c:pt idx="6">
                  <c:v>209</c:v>
                </c:pt>
                <c:pt idx="9">
                  <c:v>231</c:v>
                </c:pt>
                <c:pt idx="12">
                  <c:v>246</c:v>
                </c:pt>
              </c:numCache>
            </c:numRef>
          </c:val>
          <c:extLst>
            <c:ext xmlns:c16="http://schemas.microsoft.com/office/drawing/2014/chart" uri="{C3380CC4-5D6E-409C-BE32-E72D297353CC}">
              <c16:uniqueId val="{00000004-2EAB-4BBE-B6B9-1DB351F9C1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AB-4BBE-B6B9-1DB351F9C1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AB-4BBE-B6B9-1DB351F9C1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672</c:v>
                </c:pt>
                <c:pt idx="3">
                  <c:v>702</c:v>
                </c:pt>
                <c:pt idx="6">
                  <c:v>745</c:v>
                </c:pt>
                <c:pt idx="9">
                  <c:v>768</c:v>
                </c:pt>
                <c:pt idx="12">
                  <c:v>766</c:v>
                </c:pt>
              </c:numCache>
            </c:numRef>
          </c:val>
          <c:extLst>
            <c:ext xmlns:c16="http://schemas.microsoft.com/office/drawing/2014/chart" uri="{C3380CC4-5D6E-409C-BE32-E72D297353CC}">
              <c16:uniqueId val="{00000007-2EAB-4BBE-B6B9-1DB351F9C1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250</c:v>
                </c:pt>
                <c:pt idx="2">
                  <c:v>#N/A</c:v>
                </c:pt>
                <c:pt idx="3">
                  <c:v>#N/A</c:v>
                </c:pt>
                <c:pt idx="4">
                  <c:v>273</c:v>
                </c:pt>
                <c:pt idx="5">
                  <c:v>#N/A</c:v>
                </c:pt>
                <c:pt idx="6">
                  <c:v>#N/A</c:v>
                </c:pt>
                <c:pt idx="7">
                  <c:v>292</c:v>
                </c:pt>
                <c:pt idx="8">
                  <c:v>#N/A</c:v>
                </c:pt>
                <c:pt idx="9">
                  <c:v>#N/A</c:v>
                </c:pt>
                <c:pt idx="10">
                  <c:v>358</c:v>
                </c:pt>
                <c:pt idx="11">
                  <c:v>#N/A</c:v>
                </c:pt>
                <c:pt idx="12">
                  <c:v>#N/A</c:v>
                </c:pt>
                <c:pt idx="13">
                  <c:v>357</c:v>
                </c:pt>
                <c:pt idx="14">
                  <c:v>#N/A</c:v>
                </c:pt>
              </c:numCache>
            </c:numRef>
          </c:val>
          <c:smooth val="0"/>
          <c:extLst>
            <c:ext xmlns:c16="http://schemas.microsoft.com/office/drawing/2014/chart" uri="{C3380CC4-5D6E-409C-BE32-E72D297353CC}">
              <c16:uniqueId val="{00000008-2EAB-4BBE-B6B9-1DB351F9C1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8986</c:v>
                </c:pt>
                <c:pt idx="5">
                  <c:v>8939</c:v>
                </c:pt>
                <c:pt idx="8">
                  <c:v>8618</c:v>
                </c:pt>
                <c:pt idx="11">
                  <c:v>8239</c:v>
                </c:pt>
                <c:pt idx="14">
                  <c:v>7814</c:v>
                </c:pt>
              </c:numCache>
            </c:numRef>
          </c:val>
          <c:extLst>
            <c:ext xmlns:c16="http://schemas.microsoft.com/office/drawing/2014/chart" uri="{C3380CC4-5D6E-409C-BE32-E72D297353CC}">
              <c16:uniqueId val="{00000000-275F-4B9F-A19A-FAB9C3E205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360</c:v>
                </c:pt>
                <c:pt idx="5">
                  <c:v>357</c:v>
                </c:pt>
                <c:pt idx="8">
                  <c:v>408</c:v>
                </c:pt>
                <c:pt idx="11">
                  <c:v>572</c:v>
                </c:pt>
                <c:pt idx="14">
                  <c:v>679</c:v>
                </c:pt>
              </c:numCache>
            </c:numRef>
          </c:val>
          <c:extLst>
            <c:ext xmlns:c16="http://schemas.microsoft.com/office/drawing/2014/chart" uri="{C3380CC4-5D6E-409C-BE32-E72D297353CC}">
              <c16:uniqueId val="{00000001-275F-4B9F-A19A-FAB9C3E205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4123</c:v>
                </c:pt>
                <c:pt idx="5">
                  <c:v>4788</c:v>
                </c:pt>
                <c:pt idx="8">
                  <c:v>5009</c:v>
                </c:pt>
                <c:pt idx="11">
                  <c:v>5282</c:v>
                </c:pt>
                <c:pt idx="14">
                  <c:v>5441</c:v>
                </c:pt>
              </c:numCache>
            </c:numRef>
          </c:val>
          <c:extLst>
            <c:ext xmlns:c16="http://schemas.microsoft.com/office/drawing/2014/chart" uri="{C3380CC4-5D6E-409C-BE32-E72D297353CC}">
              <c16:uniqueId val="{00000002-275F-4B9F-A19A-FAB9C3E205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5F-4B9F-A19A-FAB9C3E205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5F-4B9F-A19A-FAB9C3E205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5F-4B9F-A19A-FAB9C3E205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1227</c:v>
                </c:pt>
                <c:pt idx="3">
                  <c:v>1275</c:v>
                </c:pt>
                <c:pt idx="6">
                  <c:v>1296</c:v>
                </c:pt>
                <c:pt idx="9">
                  <c:v>1350</c:v>
                </c:pt>
                <c:pt idx="12">
                  <c:v>1361</c:v>
                </c:pt>
              </c:numCache>
            </c:numRef>
          </c:val>
          <c:extLst>
            <c:ext xmlns:c16="http://schemas.microsoft.com/office/drawing/2014/chart" uri="{C3380CC4-5D6E-409C-BE32-E72D297353CC}">
              <c16:uniqueId val="{00000006-275F-4B9F-A19A-FAB9C3E205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440</c:v>
                </c:pt>
                <c:pt idx="3">
                  <c:v>392</c:v>
                </c:pt>
                <c:pt idx="6">
                  <c:v>362</c:v>
                </c:pt>
                <c:pt idx="9">
                  <c:v>326</c:v>
                </c:pt>
                <c:pt idx="12">
                  <c:v>310</c:v>
                </c:pt>
              </c:numCache>
            </c:numRef>
          </c:val>
          <c:extLst>
            <c:ext xmlns:c16="http://schemas.microsoft.com/office/drawing/2014/chart" uri="{C3380CC4-5D6E-409C-BE32-E72D297353CC}">
              <c16:uniqueId val="{00000007-275F-4B9F-A19A-FAB9C3E205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6271</c:v>
                </c:pt>
                <c:pt idx="3">
                  <c:v>5780</c:v>
                </c:pt>
                <c:pt idx="6">
                  <c:v>5384</c:v>
                </c:pt>
                <c:pt idx="9">
                  <c:v>5551</c:v>
                </c:pt>
                <c:pt idx="12">
                  <c:v>5649</c:v>
                </c:pt>
              </c:numCache>
            </c:numRef>
          </c:val>
          <c:extLst>
            <c:ext xmlns:c16="http://schemas.microsoft.com/office/drawing/2014/chart" uri="{C3380CC4-5D6E-409C-BE32-E72D297353CC}">
              <c16:uniqueId val="{00000008-275F-4B9F-A19A-FAB9C3E205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75F-4B9F-A19A-FAB9C3E205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7793</c:v>
                </c:pt>
                <c:pt idx="3">
                  <c:v>7842</c:v>
                </c:pt>
                <c:pt idx="6">
                  <c:v>7718</c:v>
                </c:pt>
                <c:pt idx="9">
                  <c:v>7524</c:v>
                </c:pt>
                <c:pt idx="12">
                  <c:v>7186</c:v>
                </c:pt>
              </c:numCache>
            </c:numRef>
          </c:val>
          <c:extLst>
            <c:ext xmlns:c16="http://schemas.microsoft.com/office/drawing/2014/chart" uri="{C3380CC4-5D6E-409C-BE32-E72D297353CC}">
              <c16:uniqueId val="{0000000A-275F-4B9F-A19A-FAB9C3E205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2261</c:v>
                </c:pt>
                <c:pt idx="2">
                  <c:v>#N/A</c:v>
                </c:pt>
                <c:pt idx="3">
                  <c:v>#N/A</c:v>
                </c:pt>
                <c:pt idx="4">
                  <c:v>1205</c:v>
                </c:pt>
                <c:pt idx="5">
                  <c:v>#N/A</c:v>
                </c:pt>
                <c:pt idx="6">
                  <c:v>#N/A</c:v>
                </c:pt>
                <c:pt idx="7">
                  <c:v>724</c:v>
                </c:pt>
                <c:pt idx="8">
                  <c:v>#N/A</c:v>
                </c:pt>
                <c:pt idx="9">
                  <c:v>#N/A</c:v>
                </c:pt>
                <c:pt idx="10">
                  <c:v>657</c:v>
                </c:pt>
                <c:pt idx="11">
                  <c:v>#N/A</c:v>
                </c:pt>
                <c:pt idx="12">
                  <c:v>#N/A</c:v>
                </c:pt>
                <c:pt idx="13">
                  <c:v>572</c:v>
                </c:pt>
                <c:pt idx="14">
                  <c:v>#N/A</c:v>
                </c:pt>
              </c:numCache>
            </c:numRef>
          </c:val>
          <c:smooth val="0"/>
          <c:extLst>
            <c:ext xmlns:c16="http://schemas.microsoft.com/office/drawing/2014/chart" uri="{C3380CC4-5D6E-409C-BE32-E72D297353CC}">
              <c16:uniqueId val="{0000000B-275F-4B9F-A19A-FAB9C3E205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2278</c:v>
                </c:pt>
                <c:pt idx="1">
                  <c:v>2284</c:v>
                </c:pt>
                <c:pt idx="2">
                  <c:v>2220</c:v>
                </c:pt>
              </c:numCache>
            </c:numRef>
          </c:val>
          <c:extLst>
            <c:ext xmlns:c16="http://schemas.microsoft.com/office/drawing/2014/chart" uri="{C3380CC4-5D6E-409C-BE32-E72D297353CC}">
              <c16:uniqueId val="{00000000-BEEC-4375-9176-A0ECCB775C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634</c:v>
                </c:pt>
                <c:pt idx="1">
                  <c:v>734</c:v>
                </c:pt>
                <c:pt idx="2">
                  <c:v>820</c:v>
                </c:pt>
              </c:numCache>
            </c:numRef>
          </c:val>
          <c:extLst>
            <c:ext xmlns:c16="http://schemas.microsoft.com/office/drawing/2014/chart" uri="{C3380CC4-5D6E-409C-BE32-E72D297353CC}">
              <c16:uniqueId val="{00000001-BEEC-4375-9176-A0ECCB775C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1967</c:v>
                </c:pt>
                <c:pt idx="1">
                  <c:v>2164</c:v>
                </c:pt>
                <c:pt idx="2">
                  <c:v>2323</c:v>
                </c:pt>
              </c:numCache>
            </c:numRef>
          </c:val>
          <c:extLst>
            <c:ext xmlns:c16="http://schemas.microsoft.com/office/drawing/2014/chart" uri="{C3380CC4-5D6E-409C-BE32-E72D297353CC}">
              <c16:uniqueId val="{00000002-BEEC-4375-9176-A0ECCB775C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駅前再開発事業や県街路事業負担金の借り入れの返済</a:t>
          </a:r>
          <a:r>
            <a:rPr kumimoji="1" lang="ja-JP" altLang="en-US" sz="1100">
              <a:solidFill>
                <a:sysClr val="windowText" lastClr="000000"/>
              </a:solidFill>
              <a:effectLst/>
              <a:latin typeface="+mn-lt"/>
              <a:ea typeface="+mn-ea"/>
              <a:cs typeface="+mn-cs"/>
            </a:rPr>
            <a:t>が始まったため</a:t>
          </a:r>
          <a:r>
            <a:rPr kumimoji="1" lang="en-US" altLang="ja-JP" sz="1100">
              <a:solidFill>
                <a:sysClr val="windowText" lastClr="000000"/>
              </a:solidFill>
              <a:effectLst/>
              <a:latin typeface="+mn-lt"/>
              <a:ea typeface="+mn-ea"/>
              <a:cs typeface="+mn-cs"/>
            </a:rPr>
            <a:t>R4</a:t>
          </a:r>
          <a:r>
            <a:rPr kumimoji="1" lang="ja-JP" altLang="en-US" sz="1100">
              <a:solidFill>
                <a:sysClr val="windowText" lastClr="000000"/>
              </a:solidFill>
              <a:effectLst/>
              <a:latin typeface="+mn-lt"/>
              <a:ea typeface="+mn-ea"/>
              <a:cs typeface="+mn-cs"/>
            </a:rPr>
            <a:t>から元利償還金が高い水準にある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a:t>
          </a:r>
          <a:r>
            <a:rPr kumimoji="1" lang="ja-JP" altLang="en-US" sz="1100">
              <a:solidFill>
                <a:sysClr val="windowText" lastClr="000000"/>
              </a:solidFill>
              <a:effectLst/>
              <a:latin typeface="+mn-lt"/>
              <a:ea typeface="+mn-ea"/>
              <a:cs typeface="+mn-cs"/>
            </a:rPr>
            <a:t>公営企業債（下水道）についても、下水道施設の更新等を進めているため、繰入金が増加している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満期一括償還による借入なし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額のうち、一般会計等に係る地方債の現在高は、前年度から減っているものの、学校教育施設等の建物の長寿命化のための改修工事など大規模事業を実施していくことから今後は増加する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公営企業債等繰入見込額は、公共下水道事業会計が依然として赤字決算であり、今後ストックマネジメント計画に基づき、老朽更新も実施していくため、一般会計で負担すべき額は増加する見込みである。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充当可能財源等については、地方交付税での算入見込額が大きく減少している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公共施設等の改修などを計画的に実行するために基金に積み増しを</a:t>
          </a:r>
          <a:r>
            <a:rPr kumimoji="1" lang="ja-JP" altLang="en-US" sz="1100">
              <a:solidFill>
                <a:sysClr val="windowText" lastClr="000000"/>
              </a:solidFill>
              <a:effectLst/>
              <a:latin typeface="+mn-lt"/>
              <a:ea typeface="+mn-ea"/>
              <a:cs typeface="+mn-cs"/>
            </a:rPr>
            <a:t>行っている。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福岡県水巻町</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en-US"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主なものとして、減債基金に</a:t>
          </a:r>
          <a:r>
            <a:rPr kumimoji="1" lang="en-US" altLang="ja-JP" sz="1100" b="0" i="0" baseline="0">
              <a:solidFill>
                <a:sysClr val="windowText" lastClr="000000"/>
              </a:solidFill>
              <a:effectLst/>
              <a:latin typeface="+mn-lt"/>
              <a:ea typeface="+mn-ea"/>
              <a:cs typeface="+mn-cs"/>
            </a:rPr>
            <a:t>100</a:t>
          </a:r>
          <a:r>
            <a:rPr kumimoji="1" lang="ja-JP" altLang="ja-JP" sz="1100" b="0" i="0" baseline="0">
              <a:solidFill>
                <a:sysClr val="windowText" lastClr="000000"/>
              </a:solidFill>
              <a:effectLst/>
              <a:latin typeface="+mn-lt"/>
              <a:ea typeface="+mn-ea"/>
              <a:cs typeface="+mn-cs"/>
            </a:rPr>
            <a:t>百万円、職員退職手当準備基金に</a:t>
          </a:r>
          <a:r>
            <a:rPr kumimoji="1" lang="en-US" altLang="ja-JP" sz="1100" b="0" i="0" baseline="0">
              <a:solidFill>
                <a:sysClr val="windowText" lastClr="000000"/>
              </a:solidFill>
              <a:effectLst/>
              <a:latin typeface="+mn-lt"/>
              <a:ea typeface="+mn-ea"/>
              <a:cs typeface="+mn-cs"/>
            </a:rPr>
            <a:t>90</a:t>
          </a:r>
          <a:r>
            <a:rPr kumimoji="1" lang="ja-JP" altLang="ja-JP" sz="1100" b="0" i="0" baseline="0">
              <a:solidFill>
                <a:sysClr val="windowText" lastClr="000000"/>
              </a:solidFill>
              <a:effectLst/>
              <a:latin typeface="+mn-lt"/>
              <a:ea typeface="+mn-ea"/>
              <a:cs typeface="+mn-cs"/>
            </a:rPr>
            <a:t>百万円、公共施設等整備基金に</a:t>
          </a:r>
          <a:r>
            <a:rPr kumimoji="1" lang="en-US" altLang="ja-JP" sz="1100" b="0" i="0" baseline="0">
              <a:solidFill>
                <a:sysClr val="windowText" lastClr="000000"/>
              </a:solidFill>
              <a:effectLst/>
              <a:latin typeface="+mn-lt"/>
              <a:ea typeface="+mn-ea"/>
              <a:cs typeface="+mn-cs"/>
            </a:rPr>
            <a:t>181</a:t>
          </a:r>
          <a:r>
            <a:rPr kumimoji="1" lang="ja-JP" altLang="ja-JP" sz="1100" b="0" i="0" baseline="0">
              <a:solidFill>
                <a:sysClr val="windowText" lastClr="000000"/>
              </a:solidFill>
              <a:effectLst/>
              <a:latin typeface="+mn-lt"/>
              <a:ea typeface="+mn-ea"/>
              <a:cs typeface="+mn-cs"/>
            </a:rPr>
            <a:t>百万円積み立てを行い、基金全体で</a:t>
          </a:r>
          <a:r>
            <a:rPr kumimoji="1" lang="en-US" altLang="ja-JP" sz="1100" b="0" i="0" baseline="0">
              <a:solidFill>
                <a:sysClr val="windowText" lastClr="000000"/>
              </a:solidFill>
              <a:effectLst/>
              <a:latin typeface="+mn-lt"/>
              <a:ea typeface="+mn-ea"/>
              <a:cs typeface="+mn-cs"/>
            </a:rPr>
            <a:t>180</a:t>
          </a:r>
          <a:r>
            <a:rPr kumimoji="1" lang="ja-JP" altLang="ja-JP" sz="1100" b="0" i="0" baseline="0">
              <a:solidFill>
                <a:sysClr val="windowText" lastClr="000000"/>
              </a:solidFill>
              <a:effectLst/>
              <a:latin typeface="+mn-lt"/>
              <a:ea typeface="+mn-ea"/>
              <a:cs typeface="+mn-cs"/>
            </a:rPr>
            <a:t>百万円増となった。</a:t>
          </a:r>
          <a:endParaRPr lang="ja-JP" altLang="ja-JP" sz="1400">
            <a:solidFill>
              <a:sysClr val="windowText" lastClr="000000"/>
            </a:solidFill>
            <a:effectLst/>
          </a:endParaRPr>
        </a:p>
        <a:p>
          <a:pP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利息積立分は考慮していない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en-US" altLang="ja-JP" sz="110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各基金の取崩・積立基準を明確にし、基金が年度間の住民負担額の財源調整となるように努める。</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rgbClr val="FF0000"/>
            </a:solidFill>
            <a:effectLst/>
            <a:latin typeface="+mn-lt"/>
            <a:ea typeface="+mn-ea"/>
            <a:cs typeface="+mn-cs"/>
          </a:endParaRPr>
        </a:p>
        <a:p>
          <a:pPr eaLnBrk="1" fontAlgn="auto" latinLnBrk="0" hangingPunct="1"/>
          <a:endParaRPr kumimoji="1" lang="en-US" altLang="ja-JP" sz="1100" b="0" i="0" baseline="0">
            <a:solidFill>
              <a:srgbClr val="FF0000"/>
            </a:solidFill>
            <a:effectLst/>
            <a:latin typeface="+mn-lt"/>
            <a:ea typeface="+mn-ea"/>
            <a:cs typeface="+mn-cs"/>
          </a:endParaRPr>
        </a:p>
        <a:p>
          <a:pPr eaLnBrk="1" fontAlgn="auto" latinLnBrk="0" hangingPunct="1"/>
          <a:endParaRPr kumimoji="1" lang="en-US" altLang="ja-JP" sz="1100" b="0" i="0" baseline="0">
            <a:solidFill>
              <a:srgbClr val="FF0000"/>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●職員退職手当準備基金：職員退職手当				●公共施設等整備基金：公共施設等の整備</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●ふるさと応援基金：町の歴史と文化を伝承する事業ほか７項目		●小中学校給食事業基金：小中学校給食事業の健全な管理運営</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●森林環境譲与税基金：森林整備及びその促進		</a:t>
          </a: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●消防施設整備基金：消防施設の整備</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●片山排水ポンプ管理基金：片山排水ポンプ施設の維持管理費</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●ふるさと・水と土保全基金：農業施設の機能を適正に発揮させるための集落共同活動の強化に対する支援</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●ふるさと応援基金：寄付額</a:t>
          </a:r>
          <a:r>
            <a:rPr kumimoji="1" lang="en-US" altLang="ja-JP" sz="1100" b="0" i="0" baseline="0">
              <a:solidFill>
                <a:sysClr val="windowText" lastClr="000000"/>
              </a:solidFill>
              <a:effectLst/>
              <a:latin typeface="+mn-lt"/>
              <a:ea typeface="+mn-ea"/>
              <a:cs typeface="+mn-cs"/>
            </a:rPr>
            <a:t>84</a:t>
          </a:r>
          <a:r>
            <a:rPr kumimoji="1" lang="ja-JP" altLang="ja-JP" sz="1100" b="0" i="0" baseline="0">
              <a:solidFill>
                <a:sysClr val="windowText" lastClr="000000"/>
              </a:solidFill>
              <a:effectLst/>
              <a:latin typeface="+mn-lt"/>
              <a:ea typeface="+mn-ea"/>
              <a:cs typeface="+mn-cs"/>
            </a:rPr>
            <a:t>百万円を積立、それにかかる委託料や事業充当など</a:t>
          </a:r>
          <a:r>
            <a:rPr kumimoji="1" lang="en-US" altLang="ja-JP" sz="1100" b="0" i="0" baseline="0">
              <a:solidFill>
                <a:sysClr val="windowText" lastClr="000000"/>
              </a:solidFill>
              <a:effectLst/>
              <a:latin typeface="+mn-lt"/>
              <a:ea typeface="+mn-ea"/>
              <a:cs typeface="+mn-cs"/>
            </a:rPr>
            <a:t>82</a:t>
          </a:r>
          <a:r>
            <a:rPr kumimoji="1" lang="ja-JP" altLang="ja-JP" sz="1100" b="0" i="0" baseline="0">
              <a:solidFill>
                <a:sysClr val="windowText" lastClr="000000"/>
              </a:solidFill>
              <a:effectLst/>
              <a:latin typeface="+mn-lt"/>
              <a:ea typeface="+mn-ea"/>
              <a:cs typeface="+mn-cs"/>
            </a:rPr>
            <a:t>百万円取崩</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●職員退職手当準備基金：取崩し</a:t>
          </a:r>
          <a:r>
            <a:rPr kumimoji="1" lang="en-US" altLang="ja-JP" sz="1100" b="0" i="0" baseline="0">
              <a:solidFill>
                <a:sysClr val="windowText" lastClr="000000"/>
              </a:solidFill>
              <a:effectLst/>
              <a:latin typeface="+mn-lt"/>
              <a:ea typeface="+mn-ea"/>
              <a:cs typeface="+mn-cs"/>
            </a:rPr>
            <a:t>25</a:t>
          </a:r>
          <a:r>
            <a:rPr kumimoji="1" lang="ja-JP" altLang="ja-JP" sz="1100" b="0" i="0" baseline="0">
              <a:solidFill>
                <a:sysClr val="windowText" lastClr="000000"/>
              </a:solidFill>
              <a:effectLst/>
              <a:latin typeface="+mn-lt"/>
              <a:ea typeface="+mn-ea"/>
              <a:cs typeface="+mn-cs"/>
            </a:rPr>
            <a:t>百万円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●公共施設等整備基金：余剰財源</a:t>
          </a:r>
          <a:r>
            <a:rPr kumimoji="1" lang="ja-JP" altLang="en-US" sz="1100" b="0" i="0" baseline="0">
              <a:solidFill>
                <a:sysClr val="windowText" lastClr="000000"/>
              </a:solidFill>
              <a:effectLst/>
              <a:latin typeface="+mn-lt"/>
              <a:ea typeface="+mn-ea"/>
              <a:cs typeface="+mn-cs"/>
            </a:rPr>
            <a:t>、土地売却益、積立基準など</a:t>
          </a:r>
          <a:r>
            <a:rPr kumimoji="1" lang="en-US" altLang="ja-JP" sz="1100" b="0" i="0" baseline="0">
              <a:solidFill>
                <a:sysClr val="windowText" lastClr="000000"/>
              </a:solidFill>
              <a:effectLst/>
              <a:latin typeface="+mn-lt"/>
              <a:ea typeface="+mn-ea"/>
              <a:cs typeface="+mn-cs"/>
            </a:rPr>
            <a:t>181</a:t>
          </a:r>
          <a:r>
            <a:rPr kumimoji="1" lang="ja-JP" altLang="en-US" sz="1100" b="0" i="0" baseline="0">
              <a:solidFill>
                <a:sysClr val="windowText" lastClr="000000"/>
              </a:solidFill>
              <a:effectLst/>
              <a:latin typeface="+mn-lt"/>
              <a:ea typeface="+mn-ea"/>
              <a:cs typeface="+mn-cs"/>
            </a:rPr>
            <a:t>百万円積立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消防施設整備基金</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事業充当のため</a:t>
          </a:r>
          <a:r>
            <a:rPr kumimoji="1" lang="en-US" altLang="ja-JP" sz="1100" b="0" i="0" baseline="0">
              <a:solidFill>
                <a:sysClr val="windowText" lastClr="000000"/>
              </a:solidFill>
              <a:effectLst/>
              <a:latin typeface="+mn-lt"/>
              <a:ea typeface="+mn-ea"/>
              <a:cs typeface="+mn-cs"/>
            </a:rPr>
            <a:t>3</a:t>
          </a:r>
          <a:r>
            <a:rPr kumimoji="1" lang="ja-JP" altLang="en-US" sz="1100" b="0" i="0" baseline="0">
              <a:solidFill>
                <a:sysClr val="windowText" lastClr="000000"/>
              </a:solidFill>
              <a:effectLst/>
              <a:latin typeface="+mn-lt"/>
              <a:ea typeface="+mn-ea"/>
              <a:cs typeface="+mn-cs"/>
            </a:rPr>
            <a:t>百万円取崩</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●小中学校給食事業基金：特定防衛施設周辺整備調整交付金</a:t>
          </a:r>
          <a:r>
            <a:rPr kumimoji="1" lang="en-US" altLang="ja-JP" sz="1100" b="0" i="0" baseline="0">
              <a:solidFill>
                <a:sysClr val="windowText" lastClr="000000"/>
              </a:solidFill>
              <a:effectLst/>
              <a:latin typeface="+mn-lt"/>
              <a:ea typeface="+mn-ea"/>
              <a:cs typeface="+mn-cs"/>
            </a:rPr>
            <a:t>56</a:t>
          </a:r>
          <a:r>
            <a:rPr kumimoji="1" lang="ja-JP" altLang="ja-JP" sz="1100" b="0" i="0" baseline="0">
              <a:solidFill>
                <a:sysClr val="windowText" lastClr="000000"/>
              </a:solidFill>
              <a:effectLst/>
              <a:latin typeface="+mn-lt"/>
              <a:ea typeface="+mn-ea"/>
              <a:cs typeface="+mn-cs"/>
            </a:rPr>
            <a:t>百万円積立、給食事業の管理運営費として</a:t>
          </a:r>
          <a:r>
            <a:rPr kumimoji="1" lang="en-US" altLang="ja-JP" sz="1100" b="0" i="0" baseline="0">
              <a:solidFill>
                <a:sysClr val="windowText" lastClr="000000"/>
              </a:solidFill>
              <a:effectLst/>
              <a:latin typeface="+mn-lt"/>
              <a:ea typeface="+mn-ea"/>
              <a:cs typeface="+mn-cs"/>
            </a:rPr>
            <a:t>55</a:t>
          </a:r>
          <a:r>
            <a:rPr kumimoji="1" lang="ja-JP" altLang="ja-JP" sz="1100" b="0" i="0" baseline="0">
              <a:solidFill>
                <a:sysClr val="windowText" lastClr="000000"/>
              </a:solidFill>
              <a:effectLst/>
              <a:latin typeface="+mn-lt"/>
              <a:ea typeface="+mn-ea"/>
              <a:cs typeface="+mn-cs"/>
            </a:rPr>
            <a:t>百万円取崩</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●森林環境譲与税基金：森林環境譲与税</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百万円を積立、</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百万円を事業充当</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利息積立分は考慮していない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●職員退職手当準備基金：職員退職手当見込額</a:t>
          </a:r>
          <a:r>
            <a:rPr kumimoji="1" lang="en-US" altLang="ja-JP" sz="1100" b="0" i="0" baseline="0">
              <a:solidFill>
                <a:sysClr val="windowText" lastClr="000000"/>
              </a:solidFill>
              <a:effectLst/>
              <a:latin typeface="+mn-lt"/>
              <a:ea typeface="+mn-ea"/>
              <a:cs typeface="+mn-cs"/>
            </a:rPr>
            <a:t>1,200</a:t>
          </a:r>
          <a:r>
            <a:rPr kumimoji="1" lang="ja-JP" altLang="ja-JP" sz="1100" b="0" i="0" baseline="0">
              <a:solidFill>
                <a:sysClr val="windowText" lastClr="000000"/>
              </a:solidFill>
              <a:effectLst/>
              <a:latin typeface="+mn-lt"/>
              <a:ea typeface="+mn-ea"/>
              <a:cs typeface="+mn-cs"/>
            </a:rPr>
            <a:t>百万円に対し積立額が大幅に不足することから優先的に積み立てる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●減債基金：投資的事業にかかる償還額に基準を設け、積立て・取崩しを行う。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●公共施設等整備基金：投資的一般財源に基準を設け、積立て・取崩しを行う。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●ふるさと応援基金：次年度に当年度の寄附見込額からそれにかかる委託料を差し引いた額を財源充当するために取り崩す</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en-US"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年度歳計剰余金の処分として</a:t>
          </a:r>
          <a:r>
            <a:rPr kumimoji="1" lang="en-US" altLang="ja-JP" sz="1100" b="0" i="0" baseline="0">
              <a:solidFill>
                <a:sysClr val="windowText" lastClr="000000"/>
              </a:solidFill>
              <a:effectLst/>
              <a:latin typeface="+mn-lt"/>
              <a:ea typeface="+mn-ea"/>
              <a:cs typeface="+mn-cs"/>
            </a:rPr>
            <a:t>360</a:t>
          </a:r>
          <a:r>
            <a:rPr kumimoji="1" lang="ja-JP" altLang="ja-JP" sz="1100" b="0" i="0" baseline="0">
              <a:solidFill>
                <a:sysClr val="windowText" lastClr="000000"/>
              </a:solidFill>
              <a:effectLst/>
              <a:latin typeface="+mn-lt"/>
              <a:ea typeface="+mn-ea"/>
              <a:cs typeface="+mn-cs"/>
            </a:rPr>
            <a:t>百万円を積立。また、財源不足を補うため</a:t>
          </a:r>
          <a:r>
            <a:rPr kumimoji="1" lang="en-US" altLang="ja-JP" sz="1100" b="0" i="0" baseline="0">
              <a:solidFill>
                <a:sysClr val="windowText" lastClr="000000"/>
              </a:solidFill>
              <a:effectLst/>
              <a:latin typeface="+mn-lt"/>
              <a:ea typeface="+mn-ea"/>
              <a:cs typeface="+mn-cs"/>
            </a:rPr>
            <a:t>426</a:t>
          </a:r>
          <a:r>
            <a:rPr kumimoji="1" lang="ja-JP" altLang="ja-JP" sz="1100" b="0" i="0" baseline="0">
              <a:solidFill>
                <a:sysClr val="windowText" lastClr="000000"/>
              </a:solidFill>
              <a:effectLst/>
              <a:latin typeface="+mn-lt"/>
              <a:ea typeface="+mn-ea"/>
              <a:cs typeface="+mn-cs"/>
            </a:rPr>
            <a:t>百万を</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基金から取り崩したため、</a:t>
          </a:r>
          <a:r>
            <a:rPr kumimoji="1" lang="en-US" altLang="ja-JP" sz="1100" b="0" i="0" baseline="0">
              <a:solidFill>
                <a:sysClr val="windowText" lastClr="000000"/>
              </a:solidFill>
              <a:effectLst/>
              <a:latin typeface="+mn-lt"/>
              <a:ea typeface="+mn-ea"/>
              <a:cs typeface="+mn-cs"/>
            </a:rPr>
            <a:t>64</a:t>
          </a:r>
          <a:r>
            <a:rPr kumimoji="1" lang="ja-JP" altLang="ja-JP" sz="1100" b="0" i="0" baseline="0">
              <a:solidFill>
                <a:sysClr val="windowText" lastClr="000000"/>
              </a:solidFill>
              <a:effectLst/>
              <a:latin typeface="+mn-lt"/>
              <a:ea typeface="+mn-ea"/>
              <a:cs typeface="+mn-cs"/>
            </a:rPr>
            <a:t>百万円</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a:t>
          </a: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利息積立分は考慮していない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財政調整基金は、適正が標準財政規模の</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％といわれている。今後も、税収等の財源不足を補うため減少見込みではあるが、</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不測の事態に備えるため、標準財政規模の</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を下回らないように維持していく。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en-US"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財政シュミレーションにより、起債償還が増えていく予定となっており、その財源として</a:t>
          </a:r>
          <a:r>
            <a:rPr kumimoji="1" lang="en-US" altLang="ja-JP" sz="1100" b="0" i="0" baseline="0">
              <a:solidFill>
                <a:sysClr val="windowText" lastClr="000000"/>
              </a:solidFill>
              <a:effectLst/>
              <a:latin typeface="+mn-lt"/>
              <a:ea typeface="+mn-ea"/>
              <a:cs typeface="+mn-cs"/>
            </a:rPr>
            <a:t>62</a:t>
          </a:r>
          <a:r>
            <a:rPr kumimoji="1" lang="ja-JP" altLang="ja-JP" sz="1100" b="0" i="0" baseline="0">
              <a:solidFill>
                <a:sysClr val="windowText" lastClr="000000"/>
              </a:solidFill>
              <a:effectLst/>
              <a:latin typeface="+mn-lt"/>
              <a:ea typeface="+mn-ea"/>
              <a:cs typeface="+mn-cs"/>
            </a:rPr>
            <a:t>百万円積み立てを行ったため。</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また、臨財債償還分についても</a:t>
          </a:r>
          <a:r>
            <a:rPr kumimoji="1" lang="en-US" altLang="ja-JP" sz="1100" b="0" i="0" baseline="0">
              <a:solidFill>
                <a:sysClr val="windowText" lastClr="000000"/>
              </a:solidFill>
              <a:effectLst/>
              <a:latin typeface="+mn-lt"/>
              <a:ea typeface="+mn-ea"/>
              <a:cs typeface="+mn-cs"/>
            </a:rPr>
            <a:t>23</a:t>
          </a:r>
          <a:r>
            <a:rPr kumimoji="1" lang="ja-JP" altLang="en-US" sz="1100" b="0" i="0" baseline="0">
              <a:solidFill>
                <a:sysClr val="windowText" lastClr="000000"/>
              </a:solidFill>
              <a:effectLst/>
              <a:latin typeface="+mn-lt"/>
              <a:ea typeface="+mn-ea"/>
              <a:cs typeface="+mn-cs"/>
            </a:rPr>
            <a:t>百万円の増加要因となっている。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利息積立分は考慮していない</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 </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住民一人当たり償還額が他の年度に比して多額となる年度において、町債の償還の財源に充てる。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27,040
11.01
13,151,103
12,443,044
645,531
6,646,689
7,186,454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旧産炭地域で公営住宅が多いことから、所得水準が他の類似団体と比べて低く、また町内に主要産業がないことから財政基盤が弱い。</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近年は財政力指数が</a:t>
          </a:r>
          <a:r>
            <a:rPr kumimoji="1" lang="en-US" altLang="ja-JP" sz="1100" b="0" i="0" baseline="0">
              <a:solidFill>
                <a:sysClr val="windowText" lastClr="000000"/>
              </a:solidFill>
              <a:effectLst/>
              <a:latin typeface="+mn-lt"/>
              <a:ea typeface="+mn-ea"/>
              <a:cs typeface="+mn-cs"/>
            </a:rPr>
            <a:t>0.50</a:t>
          </a:r>
          <a:r>
            <a:rPr kumimoji="1" lang="ja-JP" altLang="ja-JP" sz="1100" b="0" i="0" baseline="0">
              <a:solidFill>
                <a:sysClr val="windowText" lastClr="000000"/>
              </a:solidFill>
              <a:effectLst/>
              <a:latin typeface="+mn-lt"/>
              <a:ea typeface="+mn-ea"/>
              <a:cs typeface="+mn-cs"/>
            </a:rPr>
            <a:t>前半台で推移しており、類似団体平均を依然として大きく下回っている。今後の確実な歳入を確保するためにも定住促進施策を推進、安定的な税収確保に努め、また歳出面における経費削減に一層努めていく。</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前年度と比較すると、</a:t>
          </a:r>
          <a:r>
            <a:rPr kumimoji="1" lang="en-US" altLang="ja-JP" sz="1100" b="0" i="0" baseline="0">
              <a:solidFill>
                <a:sysClr val="windowText" lastClr="000000"/>
              </a:solidFill>
              <a:effectLst/>
              <a:latin typeface="+mn-lt"/>
              <a:ea typeface="+mn-ea"/>
              <a:cs typeface="+mn-cs"/>
            </a:rPr>
            <a:t>3.1</a:t>
          </a:r>
          <a:r>
            <a:rPr kumimoji="1" lang="ja-JP" altLang="ja-JP" sz="1100" b="0" i="0" baseline="0">
              <a:solidFill>
                <a:sysClr val="windowText" lastClr="000000"/>
              </a:solidFill>
              <a:effectLst/>
              <a:latin typeface="+mn-lt"/>
              <a:ea typeface="+mn-ea"/>
              <a:cs typeface="+mn-cs"/>
            </a:rPr>
            <a:t>ポイント悪化した。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電算機器のリース料や広域事務組合への負担金が増加したため</a:t>
          </a:r>
          <a:r>
            <a:rPr kumimoji="1" lang="ja-JP" altLang="ja-JP" sz="1100">
              <a:solidFill>
                <a:sysClr val="windowText" lastClr="000000"/>
              </a:solidFill>
              <a:effectLst/>
              <a:latin typeface="+mn-lt"/>
              <a:ea typeface="+mn-ea"/>
              <a:cs typeface="+mn-cs"/>
            </a:rPr>
            <a:t>数値が悪化している。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また、人件費についても退職者への増や、人事院勧告に基づく職員給与の増についても数値の悪化に影響している。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84138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98480"/>
          <a:ext cx="8382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14288</xdr:rowOff>
    </xdr:from>
    <xdr:to>
      <xdr:col>19</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441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28893</xdr:rowOff>
    </xdr:from>
    <xdr:to>
      <xdr:col>15</xdr:col>
      <xdr:colOff>82550</xdr:colOff>
      <xdr:row>62</xdr:row>
      <xdr:rowOff>14288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8734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28893</xdr:rowOff>
    </xdr:from>
    <xdr:to>
      <xdr:col>11</xdr:col>
      <xdr:colOff>31750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87343"/>
          <a:ext cx="889000" cy="58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textlink="">
      <xdr:nvSpPr>
        <xdr:cNvPr id="147" name="楕円 146">
          <a:extLst>
            <a:ext uri="{FF2B5EF4-FFF2-40B4-BE49-F238E27FC236}">
              <a16:creationId xmlns:a16="http://schemas.microsoft.com/office/drawing/2014/main" id="{00000000-0008-0000-0300-000093000000}"/>
            </a:ext>
          </a:extLst>
        </xdr:cNvPr>
        <xdr:cNvSpPr/>
      </xdr:nvSpPr>
      <xdr:spPr>
        <a:xfrm>
          <a:off x="49022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5415</xdr:rowOff>
    </xdr:from>
    <xdr:ext cx="762000" cy="259045"/>
    <xdr:sp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134938</xdr:rowOff>
    </xdr:from>
    <xdr:to>
      <xdr:col>15</xdr:col>
      <xdr:colOff>133350</xdr:colOff>
      <xdr:row>62</xdr:row>
      <xdr:rowOff>65088</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3175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75265</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149543</xdr:rowOff>
    </xdr:from>
    <xdr:to>
      <xdr:col>11</xdr:col>
      <xdr:colOff>82550</xdr:colOff>
      <xdr:row>61</xdr:row>
      <xdr:rowOff>79693</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2286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89870</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類似団体と比較して人件費・物件費が低い要因として、ごみ・し尿処理事業や消防事業などを遠賀郡・中間市で構成する一部事務組合である遠賀・中間地域広域行政事務組合で行っていることがあげられる。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しかしながら、類似団体も同じような動きになっているが、人事院勧告に伴う人件費の増加が影響し、前年と比較し増となっている。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7452</xdr:rowOff>
    </xdr:from>
    <xdr:to>
      <xdr:col>23</xdr:col>
      <xdr:colOff>133350</xdr:colOff>
      <xdr:row>82</xdr:row>
      <xdr:rowOff>48214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66352"/>
          <a:ext cx="838200" cy="4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156769</xdr:rowOff>
    </xdr:from>
    <xdr:to>
      <xdr:col>19</xdr:col>
      <xdr:colOff>133350</xdr:colOff>
      <xdr:row>82</xdr:row>
      <xdr:rowOff>7452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44219"/>
          <a:ext cx="889000" cy="2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156769</xdr:rowOff>
    </xdr:from>
    <xdr:to>
      <xdr:col>15</xdr:col>
      <xdr:colOff>82550</xdr:colOff>
      <xdr:row>81</xdr:row>
      <xdr:rowOff>160689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044219"/>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121177</xdr:rowOff>
    </xdr:from>
    <xdr:to>
      <xdr:col>11</xdr:col>
      <xdr:colOff>31750</xdr:colOff>
      <xdr:row>81</xdr:row>
      <xdr:rowOff>160689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08627"/>
          <a:ext cx="889000" cy="3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168864</xdr:rowOff>
    </xdr:from>
    <xdr:to>
      <xdr:col>23</xdr:col>
      <xdr:colOff>184150</xdr:colOff>
      <xdr:row>82</xdr:row>
      <xdr:rowOff>99014</xdr:rowOff>
    </xdr:to>
    <xdr:sp textlink="">
      <xdr:nvSpPr>
        <xdr:cNvPr id="206" name="楕円 205">
          <a:extLst>
            <a:ext uri="{FF2B5EF4-FFF2-40B4-BE49-F238E27FC236}">
              <a16:creationId xmlns:a16="http://schemas.microsoft.com/office/drawing/2014/main" id="{00000000-0008-0000-0300-0000CE000000}"/>
            </a:ext>
          </a:extLst>
        </xdr:cNvPr>
        <xdr:cNvSpPr/>
      </xdr:nvSpPr>
      <xdr:spPr>
        <a:xfrm>
          <a:off x="4902200" y="140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90141</xdr:rowOff>
    </xdr:from>
    <xdr:ext cx="762000" cy="259045"/>
    <xdr:sp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7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128102</xdr:rowOff>
    </xdr:from>
    <xdr:to>
      <xdr:col>19</xdr:col>
      <xdr:colOff>184150</xdr:colOff>
      <xdr:row>82</xdr:row>
      <xdr:rowOff>58252</xdr:rowOff>
    </xdr:to>
    <xdr:sp textlink="">
      <xdr:nvSpPr>
        <xdr:cNvPr id="208" name="楕円 207">
          <a:extLst>
            <a:ext uri="{FF2B5EF4-FFF2-40B4-BE49-F238E27FC236}">
              <a16:creationId xmlns:a16="http://schemas.microsoft.com/office/drawing/2014/main" id="{00000000-0008-0000-0300-0000D0000000}"/>
            </a:ext>
          </a:extLst>
        </xdr:cNvPr>
        <xdr:cNvSpPr/>
      </xdr:nvSpPr>
      <xdr:spPr>
        <a:xfrm>
          <a:off x="4064000" y="140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68429</xdr:rowOff>
    </xdr:from>
    <xdr:ext cx="7366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84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105969</xdr:rowOff>
    </xdr:from>
    <xdr:to>
      <xdr:col>15</xdr:col>
      <xdr:colOff>133350</xdr:colOff>
      <xdr:row>82</xdr:row>
      <xdr:rowOff>36119</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3175000" y="1399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46296</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109889</xdr:rowOff>
    </xdr:from>
    <xdr:to>
      <xdr:col>11</xdr:col>
      <xdr:colOff>82550</xdr:colOff>
      <xdr:row>82</xdr:row>
      <xdr:rowOff>40039</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2286000" y="139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50216</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6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1397000" y="139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以前は、ラスパイレス指数で類似団体平均を上回っていたが、年齢に基づく昇格の抑制や国に準じた適正な給与体系の維持、任期付職員等を導入した結果、全国平均を</a:t>
          </a:r>
          <a:r>
            <a:rPr kumimoji="1" lang="ja-JP" altLang="en-US" sz="1100" b="0" i="0" baseline="0">
              <a:solidFill>
                <a:sysClr val="windowText" lastClr="000000"/>
              </a:solidFill>
              <a:effectLst/>
              <a:latin typeface="+mn-lt"/>
              <a:ea typeface="+mn-ea"/>
              <a:cs typeface="+mn-cs"/>
            </a:rPr>
            <a:t>大きく</a:t>
          </a:r>
          <a:r>
            <a:rPr kumimoji="1" lang="ja-JP" altLang="ja-JP" sz="1100" b="0" i="0" baseline="0">
              <a:solidFill>
                <a:sysClr val="windowText" lastClr="000000"/>
              </a:solidFill>
              <a:effectLst/>
              <a:latin typeface="+mn-lt"/>
              <a:ea typeface="+mn-ea"/>
              <a:cs typeface="+mn-cs"/>
            </a:rPr>
            <a:t>下回った。</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endParaRPr lang="ja-JP" altLang="ja-JP" sz="1400">
            <a:solidFill>
              <a:srgbClr val="FF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98879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947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83</xdr:row>
      <xdr:rowOff>64407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967279"/>
          <a:ext cx="8890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29029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39672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textlink="">
      <xdr:nvSpPr>
        <xdr:cNvPr id="270" name="楕円 269">
          <a:extLst>
            <a:ext uri="{FF2B5EF4-FFF2-40B4-BE49-F238E27FC236}">
              <a16:creationId xmlns:a16="http://schemas.microsoft.com/office/drawing/2014/main" id="{00000000-0008-0000-0300-00000E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人口千人当たりの職員数は類似団体と比較して下回っている。要因としては、過去の組織機構の見直しによる課・係の統合、小学校給食調理業務や保育業務などの民間委託などによるものである。</a:t>
          </a:r>
          <a:endParaRPr kumimoji="1" lang="en-US" altLang="ja-JP" sz="1100" b="0" i="0" baseline="0">
            <a:solidFill>
              <a:sysClr val="windowText" lastClr="000000"/>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96449</xdr:rowOff>
    </xdr:from>
    <xdr:to>
      <xdr:col>81</xdr:col>
      <xdr:colOff>44450</xdr:colOff>
      <xdr:row>60</xdr:row>
      <xdr:rowOff>119239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83449"/>
          <a:ext cx="8382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87065</xdr:rowOff>
    </xdr:from>
    <xdr:to>
      <xdr:col>77</xdr:col>
      <xdr:colOff>44450</xdr:colOff>
      <xdr:row>60</xdr:row>
      <xdr:rowOff>96449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7406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60254</xdr:rowOff>
    </xdr:from>
    <xdr:to>
      <xdr:col>72</xdr:col>
      <xdr:colOff>203200</xdr:colOff>
      <xdr:row>60</xdr:row>
      <xdr:rowOff>87065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4725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60254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44573"/>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68439</xdr:rowOff>
    </xdr:from>
    <xdr:to>
      <xdr:col>81</xdr:col>
      <xdr:colOff>95250</xdr:colOff>
      <xdr:row>60</xdr:row>
      <xdr:rowOff>170039</xdr:rowOff>
    </xdr:to>
    <xdr:sp textlink="">
      <xdr:nvSpPr>
        <xdr:cNvPr id="333" name="楕円 332">
          <a:extLst>
            <a:ext uri="{FF2B5EF4-FFF2-40B4-BE49-F238E27FC236}">
              <a16:creationId xmlns:a16="http://schemas.microsoft.com/office/drawing/2014/main" id="{00000000-0008-0000-0300-00004D010000}"/>
            </a:ext>
          </a:extLst>
        </xdr:cNvPr>
        <xdr:cNvSpPr/>
      </xdr:nvSpPr>
      <xdr:spPr>
        <a:xfrm>
          <a:off x="169672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84966</xdr:rowOff>
    </xdr:from>
    <xdr:ext cx="762000" cy="259045"/>
    <xdr:sp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0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45649</xdr:rowOff>
    </xdr:from>
    <xdr:to>
      <xdr:col>77</xdr:col>
      <xdr:colOff>95250</xdr:colOff>
      <xdr:row>60</xdr:row>
      <xdr:rowOff>147249</xdr:rowOff>
    </xdr:to>
    <xdr:sp textlink="">
      <xdr:nvSpPr>
        <xdr:cNvPr id="335" name="楕円 334">
          <a:extLst>
            <a:ext uri="{FF2B5EF4-FFF2-40B4-BE49-F238E27FC236}">
              <a16:creationId xmlns:a16="http://schemas.microsoft.com/office/drawing/2014/main" id="{00000000-0008-0000-0300-00004F010000}"/>
            </a:ext>
          </a:extLst>
        </xdr:cNvPr>
        <xdr:cNvSpPr/>
      </xdr:nvSpPr>
      <xdr:spPr>
        <a:xfrm>
          <a:off x="16129000" y="103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157426</xdr:rowOff>
    </xdr:from>
    <xdr:ext cx="7366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01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36265</xdr:rowOff>
    </xdr:from>
    <xdr:to>
      <xdr:col>73</xdr:col>
      <xdr:colOff>44450</xdr:colOff>
      <xdr:row>60</xdr:row>
      <xdr:rowOff>137865</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5240000" y="103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148042</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9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9454</xdr:rowOff>
    </xdr:from>
    <xdr:to>
      <xdr:col>68</xdr:col>
      <xdr:colOff>203200</xdr:colOff>
      <xdr:row>60</xdr:row>
      <xdr:rowOff>111054</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4351000" y="102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121231</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6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駅前再開発事業</a:t>
          </a:r>
          <a:r>
            <a:rPr kumimoji="1" lang="ja-JP" altLang="en-US" sz="1100" b="0" i="0" baseline="0">
              <a:solidFill>
                <a:sysClr val="windowText" lastClr="000000"/>
              </a:solidFill>
              <a:effectLst/>
              <a:latin typeface="+mn-lt"/>
              <a:ea typeface="+mn-ea"/>
              <a:cs typeface="+mn-cs"/>
            </a:rPr>
            <a:t>等の償還が始まったことにより</a:t>
          </a:r>
          <a:r>
            <a:rPr kumimoji="1" lang="en-US" altLang="ja-JP" sz="1100" b="0" i="0" baseline="0">
              <a:solidFill>
                <a:sysClr val="windowText" lastClr="000000"/>
              </a:solidFill>
              <a:effectLst/>
              <a:latin typeface="+mn-lt"/>
              <a:ea typeface="+mn-ea"/>
              <a:cs typeface="+mn-cs"/>
            </a:rPr>
            <a:t>R5</a:t>
          </a:r>
          <a:r>
            <a:rPr kumimoji="1" lang="ja-JP" altLang="en-US" sz="1100" b="0" i="0" baseline="0">
              <a:solidFill>
                <a:sysClr val="windowText" lastClr="000000"/>
              </a:solidFill>
              <a:effectLst/>
              <a:latin typeface="+mn-lt"/>
              <a:ea typeface="+mn-ea"/>
              <a:cs typeface="+mn-cs"/>
            </a:rPr>
            <a:t>年度より</a:t>
          </a:r>
          <a:r>
            <a:rPr kumimoji="1" lang="ja-JP" altLang="ja-JP" sz="1100" b="0" i="0" baseline="0">
              <a:solidFill>
                <a:sysClr val="windowText" lastClr="000000"/>
              </a:solidFill>
              <a:effectLst/>
              <a:latin typeface="+mn-lt"/>
              <a:ea typeface="+mn-ea"/>
              <a:cs typeface="+mn-cs"/>
            </a:rPr>
            <a:t>償還額が増加したことや、交付税に算入される公債費の償還がすすんだことにより、</a:t>
          </a:r>
          <a:r>
            <a:rPr kumimoji="1" lang="ja-JP" altLang="en-US" sz="1100" b="0" i="0" baseline="0">
              <a:solidFill>
                <a:sysClr val="windowText" lastClr="000000"/>
              </a:solidFill>
              <a:effectLst/>
              <a:latin typeface="+mn-lt"/>
              <a:ea typeface="+mn-ea"/>
              <a:cs typeface="+mn-cs"/>
            </a:rPr>
            <a:t>実質的な公債費負担額が増加したため、実質公債費比率が</a:t>
          </a:r>
          <a:r>
            <a:rPr kumimoji="1" lang="en-US" altLang="ja-JP" sz="1100" b="0" i="0" baseline="0">
              <a:solidFill>
                <a:sysClr val="windowText" lastClr="000000"/>
              </a:solidFill>
              <a:effectLst/>
              <a:latin typeface="+mn-lt"/>
              <a:ea typeface="+mn-ea"/>
              <a:cs typeface="+mn-cs"/>
            </a:rPr>
            <a:t>0.4</a:t>
          </a:r>
          <a:r>
            <a:rPr kumimoji="1" lang="ja-JP" altLang="ja-JP" sz="1100" b="0" i="0" baseline="0">
              <a:solidFill>
                <a:sysClr val="windowText" lastClr="000000"/>
              </a:solidFill>
              <a:effectLst/>
              <a:latin typeface="+mn-lt"/>
              <a:ea typeface="+mn-ea"/>
              <a:cs typeface="+mn-cs"/>
            </a:rPr>
            <a:t>ポイント悪化している。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今後について</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学校施設や町営住宅、庁舎の外部改善工事などが予定されているため、今まで以上に</a:t>
          </a:r>
          <a:r>
            <a:rPr kumimoji="1" lang="ja-JP" altLang="ja-JP" sz="1100" b="0" i="0" baseline="0">
              <a:solidFill>
                <a:sysClr val="windowText" lastClr="000000"/>
              </a:solidFill>
              <a:effectLst/>
              <a:latin typeface="+mn-lt"/>
              <a:ea typeface="+mn-ea"/>
              <a:cs typeface="+mn-cs"/>
            </a:rPr>
            <a:t>中期財政計画の策定や予算編成において償還額を平準化できるよう調整していく。</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19896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171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769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135044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769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135044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689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textlink="">
      <xdr:nvSpPr>
        <xdr:cNvPr id="394" name="楕円 393">
          <a:extLst>
            <a:ext uri="{FF2B5EF4-FFF2-40B4-BE49-F238E27FC236}">
              <a16:creationId xmlns:a16="http://schemas.microsoft.com/office/drawing/2014/main" id="{00000000-0008-0000-0300-00008A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textlink="">
      <xdr:nvSpPr>
        <xdr:cNvPr id="396" name="楕円 395">
          <a:extLst>
            <a:ext uri="{FF2B5EF4-FFF2-40B4-BE49-F238E27FC236}">
              <a16:creationId xmlns:a16="http://schemas.microsoft.com/office/drawing/2014/main" id="{00000000-0008-0000-0300-00008C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textlink="">
      <xdr:nvSpPr>
        <xdr:cNvPr id="398" name="楕円 397">
          <a:extLst>
            <a:ext uri="{FF2B5EF4-FFF2-40B4-BE49-F238E27FC236}">
              <a16:creationId xmlns:a16="http://schemas.microsoft.com/office/drawing/2014/main" id="{00000000-0008-0000-0300-00008E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将来負担比率については、</a:t>
          </a:r>
          <a:r>
            <a:rPr kumimoji="1" lang="ja-JP" altLang="en-US" sz="1100" b="0" i="0" baseline="0">
              <a:solidFill>
                <a:sysClr val="windowText" lastClr="000000"/>
              </a:solidFill>
              <a:effectLst/>
              <a:latin typeface="+mn-lt"/>
              <a:ea typeface="+mn-ea"/>
              <a:cs typeface="+mn-cs"/>
            </a:rPr>
            <a:t>財政調整基金</a:t>
          </a:r>
          <a:r>
            <a:rPr kumimoji="1" lang="ja-JP" altLang="ja-JP" sz="1100" b="0" i="0" baseline="0">
              <a:solidFill>
                <a:sysClr val="windowText" lastClr="000000"/>
              </a:solidFill>
              <a:effectLst/>
              <a:latin typeface="+mn-lt"/>
              <a:ea typeface="+mn-ea"/>
              <a:cs typeface="+mn-cs"/>
            </a:rPr>
            <a:t>、減債基金、公共施設等整備基金に積み立てを行ったことにより充当可能財源が増加したため、前年度と比較し</a:t>
          </a:r>
          <a:r>
            <a:rPr kumimoji="1" lang="en-US" altLang="ja-JP" sz="1100" b="0" i="0" baseline="0">
              <a:solidFill>
                <a:sysClr val="windowText" lastClr="000000"/>
              </a:solidFill>
              <a:effectLst/>
              <a:latin typeface="+mn-lt"/>
              <a:ea typeface="+mn-ea"/>
              <a:cs typeface="+mn-cs"/>
            </a:rPr>
            <a:t>1.9</a:t>
          </a:r>
          <a:r>
            <a:rPr kumimoji="1" lang="ja-JP" altLang="ja-JP" sz="1100" b="0" i="0" baseline="0">
              <a:solidFill>
                <a:sysClr val="windowText" lastClr="000000"/>
              </a:solidFill>
              <a:effectLst/>
              <a:latin typeface="+mn-lt"/>
              <a:ea typeface="+mn-ea"/>
              <a:cs typeface="+mn-cs"/>
            </a:rPr>
            <a:t>ポイント改善した。</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76654</xdr:rowOff>
    </xdr:from>
    <xdr:to>
      <xdr:col>81</xdr:col>
      <xdr:colOff>44450</xdr:colOff>
      <xdr:row>14</xdr:row>
      <xdr:rowOff>109401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476954"/>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109401</xdr:rowOff>
    </xdr:from>
    <xdr:to>
      <xdr:col>77</xdr:col>
      <xdr:colOff>44450</xdr:colOff>
      <xdr:row>14</xdr:row>
      <xdr:rowOff>136979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0970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136979</xdr:rowOff>
    </xdr:from>
    <xdr:to>
      <xdr:col>72</xdr:col>
      <xdr:colOff>203200</xdr:colOff>
      <xdr:row>15</xdr:row>
      <xdr:rowOff>106862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37279"/>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106862</xdr:rowOff>
    </xdr:from>
    <xdr:to>
      <xdr:col>68</xdr:col>
      <xdr:colOff>152400</xdr:colOff>
      <xdr:row>17</xdr:row>
      <xdr:rowOff>136253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78612"/>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25854</xdr:rowOff>
    </xdr:from>
    <xdr:to>
      <xdr:col>81</xdr:col>
      <xdr:colOff>95250</xdr:colOff>
      <xdr:row>14</xdr:row>
      <xdr:rowOff>127454</xdr:rowOff>
    </xdr:to>
    <xdr:sp textlink="">
      <xdr:nvSpPr>
        <xdr:cNvPr id="458" name="楕円 457">
          <a:extLst>
            <a:ext uri="{FF2B5EF4-FFF2-40B4-BE49-F238E27FC236}">
              <a16:creationId xmlns:a16="http://schemas.microsoft.com/office/drawing/2014/main" id="{00000000-0008-0000-0300-0000CA010000}"/>
            </a:ext>
          </a:extLst>
        </xdr:cNvPr>
        <xdr:cNvSpPr/>
      </xdr:nvSpPr>
      <xdr:spPr>
        <a:xfrm>
          <a:off x="16967200" y="24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169381</xdr:rowOff>
    </xdr:from>
    <xdr:ext cx="762000" cy="259045"/>
    <xdr:sp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9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58601</xdr:rowOff>
    </xdr:from>
    <xdr:to>
      <xdr:col>77</xdr:col>
      <xdr:colOff>95250</xdr:colOff>
      <xdr:row>14</xdr:row>
      <xdr:rowOff>160201</xdr:rowOff>
    </xdr:to>
    <xdr:sp textlink="">
      <xdr:nvSpPr>
        <xdr:cNvPr id="460" name="楕円 459">
          <a:extLst>
            <a:ext uri="{FF2B5EF4-FFF2-40B4-BE49-F238E27FC236}">
              <a16:creationId xmlns:a16="http://schemas.microsoft.com/office/drawing/2014/main" id="{00000000-0008-0000-0300-0000CC010000}"/>
            </a:ext>
          </a:extLst>
        </xdr:cNvPr>
        <xdr:cNvSpPr/>
      </xdr:nvSpPr>
      <xdr:spPr>
        <a:xfrm>
          <a:off x="16129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144978</xdr:rowOff>
    </xdr:from>
    <xdr:ext cx="7366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4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86179</xdr:rowOff>
    </xdr:from>
    <xdr:to>
      <xdr:col>73</xdr:col>
      <xdr:colOff>44450</xdr:colOff>
      <xdr:row>15</xdr:row>
      <xdr:rowOff>16329</xdr:rowOff>
    </xdr:to>
    <xdr:sp textlink="">
      <xdr:nvSpPr>
        <xdr:cNvPr id="462" name="楕円 461">
          <a:extLst>
            <a:ext uri="{FF2B5EF4-FFF2-40B4-BE49-F238E27FC236}">
              <a16:creationId xmlns:a16="http://schemas.microsoft.com/office/drawing/2014/main" id="{00000000-0008-0000-0300-0000CE010000}"/>
            </a:ext>
          </a:extLst>
        </xdr:cNvPr>
        <xdr:cNvSpPr/>
      </xdr:nvSpPr>
      <xdr:spPr>
        <a:xfrm>
          <a:off x="152400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1106</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7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56062</xdr:rowOff>
    </xdr:from>
    <xdr:to>
      <xdr:col>68</xdr:col>
      <xdr:colOff>203200</xdr:colOff>
      <xdr:row>15</xdr:row>
      <xdr:rowOff>157662</xdr:rowOff>
    </xdr:to>
    <xdr:sp textlink="">
      <xdr:nvSpPr>
        <xdr:cNvPr id="464" name="楕円 463">
          <a:extLst>
            <a:ext uri="{FF2B5EF4-FFF2-40B4-BE49-F238E27FC236}">
              <a16:creationId xmlns:a16="http://schemas.microsoft.com/office/drawing/2014/main" id="{00000000-0008-0000-0300-0000D0010000}"/>
            </a:ext>
          </a:extLst>
        </xdr:cNvPr>
        <xdr:cNvSpPr/>
      </xdr:nvSpPr>
      <xdr:spPr>
        <a:xfrm>
          <a:off x="143510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142439</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1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85453</xdr:rowOff>
    </xdr:from>
    <xdr:to>
      <xdr:col>64</xdr:col>
      <xdr:colOff>152400</xdr:colOff>
      <xdr:row>18</xdr:row>
      <xdr:rowOff>15603</xdr:rowOff>
    </xdr:to>
    <xdr:sp textlink="">
      <xdr:nvSpPr>
        <xdr:cNvPr id="466" name="楕円 465">
          <a:extLst>
            <a:ext uri="{FF2B5EF4-FFF2-40B4-BE49-F238E27FC236}">
              <a16:creationId xmlns:a16="http://schemas.microsoft.com/office/drawing/2014/main" id="{00000000-0008-0000-0300-0000D2010000}"/>
            </a:ext>
          </a:extLst>
        </xdr:cNvPr>
        <xdr:cNvSpPr/>
      </xdr:nvSpPr>
      <xdr:spPr>
        <a:xfrm>
          <a:off x="13462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380</xdr:rowOff>
    </xdr:from>
    <xdr:ext cx="762000" cy="259045"/>
    <xdr:sp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27,040
11.01
13,151,103
12,443,044
645,531
6,646,689
7,186,454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退職者増に伴い退職手当が増加したことや、人事院勧告にともなう職員、会計年度の給与等が増加したことにより、</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ポイント悪化している。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117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35</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97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36</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97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83058</xdr:rowOff>
    </xdr:from>
    <xdr:to>
      <xdr:col>15</xdr:col>
      <xdr:colOff>149225</xdr:colOff>
      <xdr:row>36</xdr:row>
      <xdr:rowOff>13208</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23385</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28194</xdr:rowOff>
    </xdr:from>
    <xdr:to>
      <xdr:col>11</xdr:col>
      <xdr:colOff>60325</xdr:colOff>
      <xdr:row>35</xdr:row>
      <xdr:rowOff>129794</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139971</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近年、類似団体平均とは、ほぼ同水準を維持していたが、嘱託職員や任期付職員の賃金が制度の変更により物件費から人件費へと変更になったために改善した。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電算機器のリース料などの増により</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ポイント悪化し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167005</xdr:rowOff>
    </xdr:from>
    <xdr:to>
      <xdr:col>82</xdr:col>
      <xdr:colOff>107950</xdr:colOff>
      <xdr:row>15</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673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14</xdr:row>
      <xdr:rowOff>167005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330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14</xdr:row>
      <xdr:rowOff>132715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33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132715</xdr:rowOff>
    </xdr:from>
    <xdr:to>
      <xdr:col>69</xdr:col>
      <xdr:colOff>92075</xdr:colOff>
      <xdr:row>15</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330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textlink="">
      <xdr:nvSpPr>
        <xdr:cNvPr id="140" name="楕円 139">
          <a:extLst>
            <a:ext uri="{FF2B5EF4-FFF2-40B4-BE49-F238E27FC236}">
              <a16:creationId xmlns:a16="http://schemas.microsoft.com/office/drawing/2014/main" id="{00000000-0008-0000-0400-00008C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116205</xdr:rowOff>
    </xdr:from>
    <xdr:to>
      <xdr:col>78</xdr:col>
      <xdr:colOff>120650</xdr:colOff>
      <xdr:row>15</xdr:row>
      <xdr:rowOff>46355</xdr:rowOff>
    </xdr:to>
    <xdr:sp textlink="">
      <xdr:nvSpPr>
        <xdr:cNvPr id="142" name="楕円 141">
          <a:extLst>
            <a:ext uri="{FF2B5EF4-FFF2-40B4-BE49-F238E27FC236}">
              <a16:creationId xmlns:a16="http://schemas.microsoft.com/office/drawing/2014/main" id="{00000000-0008-0000-0400-00008E000000}"/>
            </a:ext>
          </a:extLst>
        </xdr:cNvPr>
        <xdr:cNvSpPr/>
      </xdr:nvSpPr>
      <xdr:spPr>
        <a:xfrm>
          <a:off x="15621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textlink="">
      <xdr:nvSpPr>
        <xdr:cNvPr id="144" name="楕円 143">
          <a:extLst>
            <a:ext uri="{FF2B5EF4-FFF2-40B4-BE49-F238E27FC236}">
              <a16:creationId xmlns:a16="http://schemas.microsoft.com/office/drawing/2014/main" id="{00000000-0008-0000-0400-000090000000}"/>
            </a:ext>
          </a:extLst>
        </xdr:cNvPr>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81915</xdr:rowOff>
    </xdr:from>
    <xdr:to>
      <xdr:col>69</xdr:col>
      <xdr:colOff>142875</xdr:colOff>
      <xdr:row>15</xdr:row>
      <xdr:rowOff>12065</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3843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22242</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xdr:rowOff>
    </xdr:from>
    <xdr:to>
      <xdr:col>65</xdr:col>
      <xdr:colOff>53975</xdr:colOff>
      <xdr:row>15</xdr:row>
      <xdr:rowOff>103505</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2954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113682</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扶助費は依然として、類似団体平均を上回っている状況であり、令和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障がい者支援や子育て支援事業の利用者が増加している。健康増進事業などを実施し社会福祉費を減少させたり、定住促進事業などをすすめ町民の所得階層の改善を進めていく。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51562</xdr:rowOff>
    </xdr:from>
    <xdr:to>
      <xdr:col>24</xdr:col>
      <xdr:colOff>25400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8242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33274</xdr:rowOff>
    </xdr:from>
    <xdr:to>
      <xdr:col>19</xdr:col>
      <xdr:colOff>187325</xdr:colOff>
      <xdr:row>57</xdr:row>
      <xdr:rowOff>51562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05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104140</xdr:rowOff>
    </xdr:from>
    <xdr:to>
      <xdr:col>15</xdr:col>
      <xdr:colOff>98425</xdr:colOff>
      <xdr:row>57</xdr:row>
      <xdr:rowOff>33274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705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104140</xdr:rowOff>
    </xdr:from>
    <xdr:to>
      <xdr:col>11</xdr:col>
      <xdr:colOff>9525</xdr:colOff>
      <xdr:row>56</xdr:row>
      <xdr:rowOff>140716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705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textlink="">
      <xdr:nvSpPr>
        <xdr:cNvPr id="199" name="楕円 198">
          <a:extLst>
            <a:ext uri="{FF2B5EF4-FFF2-40B4-BE49-F238E27FC236}">
              <a16:creationId xmlns:a16="http://schemas.microsoft.com/office/drawing/2014/main" id="{00000000-0008-0000-0400-0000C7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xdr:rowOff>
    </xdr:from>
    <xdr:to>
      <xdr:col>20</xdr:col>
      <xdr:colOff>38100</xdr:colOff>
      <xdr:row>57</xdr:row>
      <xdr:rowOff>102362</xdr:rowOff>
    </xdr:to>
    <xdr:sp textlink="">
      <xdr:nvSpPr>
        <xdr:cNvPr id="201" name="楕円 200">
          <a:extLst>
            <a:ext uri="{FF2B5EF4-FFF2-40B4-BE49-F238E27FC236}">
              <a16:creationId xmlns:a16="http://schemas.microsoft.com/office/drawing/2014/main" id="{00000000-0008-0000-0400-0000C9000000}"/>
            </a:ext>
          </a:extLst>
        </xdr:cNvPr>
        <xdr:cNvSpPr/>
      </xdr:nvSpPr>
      <xdr:spPr>
        <a:xfrm>
          <a:off x="3937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87139</xdr:rowOff>
    </xdr:from>
    <xdr:ext cx="7366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153924</xdr:rowOff>
    </xdr:from>
    <xdr:to>
      <xdr:col>15</xdr:col>
      <xdr:colOff>149225</xdr:colOff>
      <xdr:row>57</xdr:row>
      <xdr:rowOff>84074</xdr:rowOff>
    </xdr:to>
    <xdr:sp textlink="">
      <xdr:nvSpPr>
        <xdr:cNvPr id="203" name="楕円 202">
          <a:extLst>
            <a:ext uri="{FF2B5EF4-FFF2-40B4-BE49-F238E27FC236}">
              <a16:creationId xmlns:a16="http://schemas.microsoft.com/office/drawing/2014/main" id="{00000000-0008-0000-0400-0000CB000000}"/>
            </a:ext>
          </a:extLst>
        </xdr:cNvPr>
        <xdr:cNvSpPr/>
      </xdr:nvSpPr>
      <xdr:spPr>
        <a:xfrm>
          <a:off x="3048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68851</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textlink="">
      <xdr:nvSpPr>
        <xdr:cNvPr id="205" name="楕円 204">
          <a:extLst>
            <a:ext uri="{FF2B5EF4-FFF2-40B4-BE49-F238E27FC236}">
              <a16:creationId xmlns:a16="http://schemas.microsoft.com/office/drawing/2014/main" id="{00000000-0008-0000-0400-0000CD000000}"/>
            </a:ext>
          </a:extLst>
        </xdr:cNvPr>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その他の経費はほとんどが繰出金となっている。赤字補てん的な繰出金が増加していた国民健康保険事業は、平成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年度より赤字解消に向け保険料の見直しを段階的に実施している。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下水道事業においても、経営戦略を作成し、繰出金に依存した経営からの脱却を図っている。今後も独立採算の原則に立ち返り、料金の値上げを検討するなど、一般会計の負担額を減らしていくよう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76200</xdr:rowOff>
    </xdr:from>
    <xdr:to>
      <xdr:col>82</xdr:col>
      <xdr:colOff>107950</xdr:colOff>
      <xdr:row>60</xdr:row>
      <xdr:rowOff>88900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363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88900</xdr:rowOff>
    </xdr:from>
    <xdr:to>
      <xdr:col>78</xdr:col>
      <xdr:colOff>69850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37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60</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33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337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25400</xdr:rowOff>
    </xdr:from>
    <xdr:to>
      <xdr:col>82</xdr:col>
      <xdr:colOff>158750</xdr:colOff>
      <xdr:row>60</xdr:row>
      <xdr:rowOff>127000</xdr:rowOff>
    </xdr:to>
    <xdr:sp textlink="">
      <xdr:nvSpPr>
        <xdr:cNvPr id="260" name="楕円 259">
          <a:extLst>
            <a:ext uri="{FF2B5EF4-FFF2-40B4-BE49-F238E27FC236}">
              <a16:creationId xmlns:a16="http://schemas.microsoft.com/office/drawing/2014/main" id="{00000000-0008-0000-0400-000004010000}"/>
            </a:ext>
          </a:extLst>
        </xdr:cNvPr>
        <xdr:cNvSpPr/>
      </xdr:nvSpPr>
      <xdr:spPr>
        <a:xfrm>
          <a:off x="16459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textlink="">
      <xdr:nvSpPr>
        <xdr:cNvPr id="262" name="楕円 261">
          <a:extLst>
            <a:ext uri="{FF2B5EF4-FFF2-40B4-BE49-F238E27FC236}">
              <a16:creationId xmlns:a16="http://schemas.microsoft.com/office/drawing/2014/main" id="{00000000-0008-0000-0400-000006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textlink="">
      <xdr:nvSpPr>
        <xdr:cNvPr id="264" name="楕円 263">
          <a:extLst>
            <a:ext uri="{FF2B5EF4-FFF2-40B4-BE49-F238E27FC236}">
              <a16:creationId xmlns:a16="http://schemas.microsoft.com/office/drawing/2014/main" id="{00000000-0008-0000-0400-000008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textlink="">
      <xdr:nvSpPr>
        <xdr:cNvPr id="266" name="楕円 265">
          <a:extLst>
            <a:ext uri="{FF2B5EF4-FFF2-40B4-BE49-F238E27FC236}">
              <a16:creationId xmlns:a16="http://schemas.microsoft.com/office/drawing/2014/main" id="{00000000-0008-0000-0400-00000A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133350</xdr:rowOff>
    </xdr:from>
    <xdr:to>
      <xdr:col>65</xdr:col>
      <xdr:colOff>53975</xdr:colOff>
      <xdr:row>62</xdr:row>
      <xdr:rowOff>63500</xdr:rowOff>
    </xdr:to>
    <xdr:sp textlink="">
      <xdr:nvSpPr>
        <xdr:cNvPr id="268" name="楕円 267">
          <a:extLst>
            <a:ext uri="{FF2B5EF4-FFF2-40B4-BE49-F238E27FC236}">
              <a16:creationId xmlns:a16="http://schemas.microsoft.com/office/drawing/2014/main" id="{00000000-0008-0000-0400-00000C010000}"/>
            </a:ext>
          </a:extLst>
        </xdr:cNvPr>
        <xdr:cNvSpPr/>
      </xdr:nvSpPr>
      <xdr:spPr>
        <a:xfrm>
          <a:off x="12954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48277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にかかる経常収支比率は、類似団体平均を上回っており、要因としては、ごみ・し尿処理事業や消防事業などを、遠賀郡・中間市で構成する一部事務組合である遠賀・中間地域広域行政事務組合で行っていることによるものであるが、今年度は負担金額が増加したこと等もあり、全体では</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ポイント悪化している。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96520</xdr:rowOff>
    </xdr:from>
    <xdr:to>
      <xdr:col>82</xdr:col>
      <xdr:colOff>107950</xdr:colOff>
      <xdr:row>38</xdr:row>
      <xdr:rowOff>149860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116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96520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9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134620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596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134620</xdr:rowOff>
    </xdr:from>
    <xdr:to>
      <xdr:col>69</xdr:col>
      <xdr:colOff>92075</xdr:colOff>
      <xdr:row>39</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6497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textlink="">
      <xdr:nvSpPr>
        <xdr:cNvPr id="321" name="楕円 320">
          <a:extLst>
            <a:ext uri="{FF2B5EF4-FFF2-40B4-BE49-F238E27FC236}">
              <a16:creationId xmlns:a16="http://schemas.microsoft.com/office/drawing/2014/main" id="{00000000-0008-0000-0400-000041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45720</xdr:rowOff>
    </xdr:from>
    <xdr:to>
      <xdr:col>78</xdr:col>
      <xdr:colOff>120650</xdr:colOff>
      <xdr:row>38</xdr:row>
      <xdr:rowOff>147320</xdr:rowOff>
    </xdr:to>
    <xdr:sp textlink="">
      <xdr:nvSpPr>
        <xdr:cNvPr id="323" name="楕円 322">
          <a:extLst>
            <a:ext uri="{FF2B5EF4-FFF2-40B4-BE49-F238E27FC236}">
              <a16:creationId xmlns:a16="http://schemas.microsoft.com/office/drawing/2014/main" id="{00000000-0008-0000-0400-000043010000}"/>
            </a:ext>
          </a:extLst>
        </xdr:cNvPr>
        <xdr:cNvSpPr/>
      </xdr:nvSpPr>
      <xdr:spPr>
        <a:xfrm>
          <a:off x="15621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132097</xdr:rowOff>
    </xdr:from>
    <xdr:ext cx="7366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textlink="">
      <xdr:nvSpPr>
        <xdr:cNvPr id="325" name="楕円 324">
          <a:extLst>
            <a:ext uri="{FF2B5EF4-FFF2-40B4-BE49-F238E27FC236}">
              <a16:creationId xmlns:a16="http://schemas.microsoft.com/office/drawing/2014/main" id="{00000000-0008-0000-0400-000045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83820</xdr:rowOff>
    </xdr:from>
    <xdr:to>
      <xdr:col>69</xdr:col>
      <xdr:colOff>142875</xdr:colOff>
      <xdr:row>39</xdr:row>
      <xdr:rowOff>13970</xdr:rowOff>
    </xdr:to>
    <xdr:sp textlink="">
      <xdr:nvSpPr>
        <xdr:cNvPr id="327" name="楕円 326">
          <a:extLst>
            <a:ext uri="{FF2B5EF4-FFF2-40B4-BE49-F238E27FC236}">
              <a16:creationId xmlns:a16="http://schemas.microsoft.com/office/drawing/2014/main" id="{00000000-0008-0000-0400-000047010000}"/>
            </a:ext>
          </a:extLst>
        </xdr:cNvPr>
        <xdr:cNvSpPr/>
      </xdr:nvSpPr>
      <xdr:spPr>
        <a:xfrm>
          <a:off x="13843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110490</xdr:rowOff>
    </xdr:from>
    <xdr:to>
      <xdr:col>65</xdr:col>
      <xdr:colOff>53975</xdr:colOff>
      <xdr:row>40</xdr:row>
      <xdr:rowOff>40640</xdr:rowOff>
    </xdr:to>
    <xdr:sp textlink="">
      <xdr:nvSpPr>
        <xdr:cNvPr id="329" name="楕円 328">
          <a:extLst>
            <a:ext uri="{FF2B5EF4-FFF2-40B4-BE49-F238E27FC236}">
              <a16:creationId xmlns:a16="http://schemas.microsoft.com/office/drawing/2014/main" id="{00000000-0008-0000-0400-000049010000}"/>
            </a:ext>
          </a:extLst>
        </xdr:cNvPr>
        <xdr:cNvSpPr/>
      </xdr:nvSpPr>
      <xdr:spPr>
        <a:xfrm>
          <a:off x="12954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25417</xdr:rowOff>
    </xdr:from>
    <xdr:ext cx="7620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公債費の残額については</a:t>
          </a:r>
          <a:r>
            <a:rPr kumimoji="1" lang="ja-JP" altLang="ja-JP" sz="1100">
              <a:solidFill>
                <a:sysClr val="windowText" lastClr="000000"/>
              </a:solidFill>
              <a:effectLst/>
              <a:latin typeface="+mn-lt"/>
              <a:ea typeface="+mn-ea"/>
              <a:cs typeface="+mn-cs"/>
            </a:rPr>
            <a:t>新規の借入額より償還額が上回ったため減少し</a:t>
          </a:r>
          <a:r>
            <a:rPr kumimoji="1" lang="ja-JP" altLang="en-US" sz="1100">
              <a:solidFill>
                <a:sysClr val="windowText" lastClr="000000"/>
              </a:solidFill>
              <a:effectLst/>
              <a:latin typeface="+mn-lt"/>
              <a:ea typeface="+mn-ea"/>
              <a:cs typeface="+mn-cs"/>
            </a:rPr>
            <a:t>ている。歳出の公債費については前年と比較し大きな変動していないが、</a:t>
          </a:r>
          <a:r>
            <a:rPr kumimoji="1" lang="ja-JP" altLang="ja-JP" sz="1100">
              <a:solidFill>
                <a:sysClr val="windowText" lastClr="000000"/>
              </a:solidFill>
              <a:effectLst/>
              <a:latin typeface="+mn-lt"/>
              <a:ea typeface="+mn-ea"/>
              <a:cs typeface="+mn-cs"/>
            </a:rPr>
            <a:t>歳入の一般財源が前年と比較し増加しているため、</a:t>
          </a:r>
          <a:r>
            <a:rPr kumimoji="1" lang="ja-JP" altLang="en-US" sz="1100">
              <a:solidFill>
                <a:sysClr val="windowText" lastClr="000000"/>
              </a:solidFill>
              <a:effectLst/>
              <a:latin typeface="+mn-lt"/>
              <a:ea typeface="+mn-ea"/>
              <a:cs typeface="+mn-cs"/>
            </a:rPr>
            <a:t>数値が</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ポイント改善している。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投資的事業の採択は財政計画、予算編成の段階で十分に精査し、国・県補助金を活用することで新発債発行を圧縮し、将来世代への負担を極力抑える財政運営に努める。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67563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749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17272</xdr:rowOff>
    </xdr:from>
    <xdr:to>
      <xdr:col>15</xdr:col>
      <xdr:colOff>98425</xdr:colOff>
      <xdr:row>76</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47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17272</xdr:rowOff>
    </xdr:from>
    <xdr:to>
      <xdr:col>11</xdr:col>
      <xdr:colOff>9525</xdr:colOff>
      <xdr:row>76</xdr:row>
      <xdr:rowOff>26415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textlink="">
      <xdr:nvSpPr>
        <xdr:cNvPr id="379" name="楕円 378">
          <a:extLst>
            <a:ext uri="{FF2B5EF4-FFF2-40B4-BE49-F238E27FC236}">
              <a16:creationId xmlns:a16="http://schemas.microsoft.com/office/drawing/2014/main" id="{00000000-0008-0000-0400-00007B010000}"/>
            </a:ext>
          </a:extLst>
        </xdr:cNvPr>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textlink="">
      <xdr:nvSpPr>
        <xdr:cNvPr id="381" name="楕円 380">
          <a:extLst>
            <a:ext uri="{FF2B5EF4-FFF2-40B4-BE49-F238E27FC236}">
              <a16:creationId xmlns:a16="http://schemas.microsoft.com/office/drawing/2014/main" id="{00000000-0008-0000-0400-00007D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textlink="">
      <xdr:nvSpPr>
        <xdr:cNvPr id="383" name="楕円 382">
          <a:extLst>
            <a:ext uri="{FF2B5EF4-FFF2-40B4-BE49-F238E27FC236}">
              <a16:creationId xmlns:a16="http://schemas.microsoft.com/office/drawing/2014/main" id="{00000000-0008-0000-0400-00007F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137922</xdr:rowOff>
    </xdr:from>
    <xdr:to>
      <xdr:col>11</xdr:col>
      <xdr:colOff>60325</xdr:colOff>
      <xdr:row>76</xdr:row>
      <xdr:rowOff>68072</xdr:rowOff>
    </xdr:to>
    <xdr:sp textlink="">
      <xdr:nvSpPr>
        <xdr:cNvPr id="385" name="楕円 384">
          <a:extLst>
            <a:ext uri="{FF2B5EF4-FFF2-40B4-BE49-F238E27FC236}">
              <a16:creationId xmlns:a16="http://schemas.microsoft.com/office/drawing/2014/main" id="{00000000-0008-0000-0400-000081010000}"/>
            </a:ext>
          </a:extLst>
        </xdr:cNvPr>
        <xdr:cNvSpPr/>
      </xdr:nvSpPr>
      <xdr:spPr>
        <a:xfrm>
          <a:off x="2159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78249</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textlink="">
      <xdr:nvSpPr>
        <xdr:cNvPr id="387" name="楕円 386">
          <a:extLst>
            <a:ext uri="{FF2B5EF4-FFF2-40B4-BE49-F238E27FC236}">
              <a16:creationId xmlns:a16="http://schemas.microsoft.com/office/drawing/2014/main" id="{00000000-0008-0000-0400-000083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数値悪化の主たる原因は、歳出において、</a:t>
          </a:r>
          <a:r>
            <a:rPr kumimoji="1" lang="ja-JP" altLang="en-US" sz="1100">
              <a:solidFill>
                <a:sysClr val="windowText" lastClr="000000"/>
              </a:solidFill>
              <a:effectLst/>
              <a:latin typeface="+mn-lt"/>
              <a:ea typeface="+mn-ea"/>
              <a:cs typeface="+mn-cs"/>
            </a:rPr>
            <a:t>人件費の増加、</a:t>
          </a:r>
          <a:r>
            <a:rPr kumimoji="1" lang="ja-JP" altLang="ja-JP" sz="1100">
              <a:solidFill>
                <a:sysClr val="windowText" lastClr="000000"/>
              </a:solidFill>
              <a:effectLst/>
              <a:latin typeface="+mn-lt"/>
              <a:ea typeface="+mn-ea"/>
              <a:cs typeface="+mn-cs"/>
            </a:rPr>
            <a:t>扶助費の増加、</a:t>
          </a:r>
          <a:r>
            <a:rPr kumimoji="1" lang="ja-JP" altLang="en-US" sz="1100">
              <a:solidFill>
                <a:sysClr val="windowText" lastClr="000000"/>
              </a:solidFill>
              <a:effectLst/>
              <a:latin typeface="+mn-lt"/>
              <a:ea typeface="+mn-ea"/>
              <a:cs typeface="+mn-cs"/>
            </a:rPr>
            <a:t>公共下水道</a:t>
          </a:r>
          <a:r>
            <a:rPr kumimoji="1" lang="ja-JP" altLang="ja-JP" sz="1100">
              <a:solidFill>
                <a:sysClr val="windowText" lastClr="000000"/>
              </a:solidFill>
              <a:effectLst/>
              <a:latin typeface="+mn-lt"/>
              <a:ea typeface="+mn-ea"/>
              <a:cs typeface="+mn-cs"/>
            </a:rPr>
            <a:t>に対しての負担金の増に伴い数値が悪化している。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648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76</xdr:row>
      <xdr:rowOff>134620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45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3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78</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7338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textlink="">
      <xdr:nvSpPr>
        <xdr:cNvPr id="440" name="楕円 439">
          <a:extLst>
            <a:ext uri="{FF2B5EF4-FFF2-40B4-BE49-F238E27FC236}">
              <a16:creationId xmlns:a16="http://schemas.microsoft.com/office/drawing/2014/main" id="{00000000-0008-0000-0400-0000B8010000}"/>
            </a:ext>
          </a:extLst>
        </xdr:cNvPr>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textlink="">
      <xdr:nvSpPr>
        <xdr:cNvPr id="442" name="楕円 441">
          <a:extLst>
            <a:ext uri="{FF2B5EF4-FFF2-40B4-BE49-F238E27FC236}">
              <a16:creationId xmlns:a16="http://schemas.microsoft.com/office/drawing/2014/main" id="{00000000-0008-0000-0400-0000BA010000}"/>
            </a:ext>
          </a:extLst>
        </xdr:cNvPr>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textlink="">
      <xdr:nvSpPr>
        <xdr:cNvPr id="444" name="楕円 443">
          <a:extLst>
            <a:ext uri="{FF2B5EF4-FFF2-40B4-BE49-F238E27FC236}">
              <a16:creationId xmlns:a16="http://schemas.microsoft.com/office/drawing/2014/main" id="{00000000-0008-0000-0400-0000BC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textlink="">
      <xdr:nvSpPr>
        <xdr:cNvPr id="446" name="楕円 445">
          <a:extLst>
            <a:ext uri="{FF2B5EF4-FFF2-40B4-BE49-F238E27FC236}">
              <a16:creationId xmlns:a16="http://schemas.microsoft.com/office/drawing/2014/main" id="{00000000-0008-0000-0400-0000BE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2954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107886</xdr:rowOff>
    </xdr:from>
    <xdr:to>
      <xdr:col>29</xdr:col>
      <xdr:colOff>127000</xdr:colOff>
      <xdr:row>19</xdr:row>
      <xdr:rowOff>164109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13061"/>
          <a:ext cx="647700" cy="5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164109</xdr:rowOff>
    </xdr:from>
    <xdr:to>
      <xdr:col>26</xdr:col>
      <xdr:colOff>50800</xdr:colOff>
      <xdr:row>20</xdr:row>
      <xdr:rowOff>17831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9284"/>
          <a:ext cx="698500" cy="2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10249</xdr:rowOff>
    </xdr:from>
    <xdr:to>
      <xdr:col>22</xdr:col>
      <xdr:colOff>114300</xdr:colOff>
      <xdr:row>20</xdr:row>
      <xdr:rowOff>17831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86874"/>
          <a:ext cx="6985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10249</xdr:rowOff>
    </xdr:from>
    <xdr:to>
      <xdr:col>18</xdr:col>
      <xdr:colOff>177800</xdr:colOff>
      <xdr:row>20</xdr:row>
      <xdr:rowOff>24549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6874"/>
          <a:ext cx="698500" cy="14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57086</xdr:rowOff>
    </xdr:from>
    <xdr:to>
      <xdr:col>29</xdr:col>
      <xdr:colOff>177800</xdr:colOff>
      <xdr:row>19</xdr:row>
      <xdr:rowOff>158686</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62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29163</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113309</xdr:rowOff>
    </xdr:from>
    <xdr:to>
      <xdr:col>26</xdr:col>
      <xdr:colOff>101600</xdr:colOff>
      <xdr:row>20</xdr:row>
      <xdr:rowOff>43459</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8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28236</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138481</xdr:rowOff>
    </xdr:from>
    <xdr:to>
      <xdr:col>22</xdr:col>
      <xdr:colOff>165100</xdr:colOff>
      <xdr:row>20</xdr:row>
      <xdr:rowOff>68631</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53408</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130899</xdr:rowOff>
    </xdr:from>
    <xdr:to>
      <xdr:col>19</xdr:col>
      <xdr:colOff>38100</xdr:colOff>
      <xdr:row>20</xdr:row>
      <xdr:rowOff>61049</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45826</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145199</xdr:rowOff>
    </xdr:from>
    <xdr:to>
      <xdr:col>15</xdr:col>
      <xdr:colOff>101600</xdr:colOff>
      <xdr:row>20</xdr:row>
      <xdr:rowOff>75349</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0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60126</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115753</xdr:rowOff>
    </xdr:from>
    <xdr:to>
      <xdr:col>29</xdr:col>
      <xdr:colOff>127000</xdr:colOff>
      <xdr:row>35</xdr:row>
      <xdr:rowOff>116918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26103"/>
          <a:ext cx="647700" cy="1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115753</xdr:rowOff>
    </xdr:from>
    <xdr:to>
      <xdr:col>26</xdr:col>
      <xdr:colOff>50800</xdr:colOff>
      <xdr:row>35</xdr:row>
      <xdr:rowOff>173131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26103"/>
          <a:ext cx="698500" cy="57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173131</xdr:rowOff>
    </xdr:from>
    <xdr:to>
      <xdr:col>22</xdr:col>
      <xdr:colOff>114300</xdr:colOff>
      <xdr:row>35</xdr:row>
      <xdr:rowOff>190116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83481"/>
          <a:ext cx="698500" cy="1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190116</xdr:rowOff>
    </xdr:from>
    <xdr:to>
      <xdr:col>18</xdr:col>
      <xdr:colOff>177800</xdr:colOff>
      <xdr:row>35</xdr:row>
      <xdr:rowOff>208176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0466"/>
          <a:ext cx="698500" cy="18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66118</xdr:rowOff>
    </xdr:from>
    <xdr:to>
      <xdr:col>29</xdr:col>
      <xdr:colOff>177800</xdr:colOff>
      <xdr:row>35</xdr:row>
      <xdr:rowOff>167718</xdr:rowOff>
    </xdr:to>
    <xdr:sp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7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38195</xdr:rowOff>
    </xdr:from>
    <xdr:ext cx="762000" cy="259045"/>
    <xdr:sp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4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64953</xdr:rowOff>
    </xdr:from>
    <xdr:to>
      <xdr:col>26</xdr:col>
      <xdr:colOff>101600</xdr:colOff>
      <xdr:row>35</xdr:row>
      <xdr:rowOff>166553</xdr:rowOff>
    </xdr:to>
    <xdr:sp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151330</xdr:rowOff>
    </xdr:from>
    <xdr:ext cx="7366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61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122331</xdr:rowOff>
    </xdr:from>
    <xdr:to>
      <xdr:col>22</xdr:col>
      <xdr:colOff>165100</xdr:colOff>
      <xdr:row>35</xdr:row>
      <xdr:rowOff>223931</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32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208708</xdr:rowOff>
    </xdr:from>
    <xdr:ext cx="7620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139316</xdr:rowOff>
    </xdr:from>
    <xdr:to>
      <xdr:col>19</xdr:col>
      <xdr:colOff>38100</xdr:colOff>
      <xdr:row>35</xdr:row>
      <xdr:rowOff>240916</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49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225693</xdr:rowOff>
    </xdr:from>
    <xdr:ext cx="7620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3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157376</xdr:rowOff>
    </xdr:from>
    <xdr:to>
      <xdr:col>15</xdr:col>
      <xdr:colOff>101600</xdr:colOff>
      <xdr:row>35</xdr:row>
      <xdr:rowOff>258976</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6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243753</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5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27,040
11.01
13,151,103
12,443,044
645,531
6,646,689
7,186,454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119779</xdr:rowOff>
    </xdr:from>
    <xdr:to>
      <xdr:col>24</xdr:col>
      <xdr:colOff>63500</xdr:colOff>
      <xdr:row>38</xdr:row>
      <xdr:rowOff>50578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3429"/>
          <a:ext cx="838200" cy="10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46529</xdr:rowOff>
    </xdr:from>
    <xdr:to>
      <xdr:col>19</xdr:col>
      <xdr:colOff>177800</xdr:colOff>
      <xdr:row>38</xdr:row>
      <xdr:rowOff>50578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61629"/>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46529</xdr:rowOff>
    </xdr:from>
    <xdr:to>
      <xdr:col>15</xdr:col>
      <xdr:colOff>50800</xdr:colOff>
      <xdr:row>38</xdr:row>
      <xdr:rowOff>70173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1629"/>
          <a:ext cx="8890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50628</xdr:rowOff>
    </xdr:from>
    <xdr:to>
      <xdr:col>10</xdr:col>
      <xdr:colOff>114300</xdr:colOff>
      <xdr:row>38</xdr:row>
      <xdr:rowOff>70173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65728"/>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68979</xdr:rowOff>
    </xdr:from>
    <xdr:to>
      <xdr:col>24</xdr:col>
      <xdr:colOff>114300</xdr:colOff>
      <xdr:row>37</xdr:row>
      <xdr:rowOff>170579</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4584700" y="64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47406</xdr:rowOff>
    </xdr:from>
    <xdr:ext cx="534377" cy="259045"/>
    <xdr:sp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171228</xdr:rowOff>
    </xdr:from>
    <xdr:to>
      <xdr:col>20</xdr:col>
      <xdr:colOff>38100</xdr:colOff>
      <xdr:row>38</xdr:row>
      <xdr:rowOff>101378</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3746500" y="65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92505</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167179</xdr:rowOff>
    </xdr:from>
    <xdr:to>
      <xdr:col>15</xdr:col>
      <xdr:colOff>101600</xdr:colOff>
      <xdr:row>38</xdr:row>
      <xdr:rowOff>97329</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2857500" y="65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88456</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19373</xdr:rowOff>
    </xdr:from>
    <xdr:to>
      <xdr:col>10</xdr:col>
      <xdr:colOff>165100</xdr:colOff>
      <xdr:row>38</xdr:row>
      <xdr:rowOff>120973</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968500" y="65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112100</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171278</xdr:rowOff>
    </xdr:from>
    <xdr:to>
      <xdr:col>6</xdr:col>
      <xdr:colOff>38100</xdr:colOff>
      <xdr:row>38</xdr:row>
      <xdr:rowOff>101428</xdr:rowOff>
    </xdr:to>
    <xdr:sp textlink="">
      <xdr:nvSpPr>
        <xdr:cNvPr id="90" name="楕円 89">
          <a:extLst>
            <a:ext uri="{FF2B5EF4-FFF2-40B4-BE49-F238E27FC236}">
              <a16:creationId xmlns:a16="http://schemas.microsoft.com/office/drawing/2014/main" id="{00000000-0008-0000-0600-00005A000000}"/>
            </a:ext>
          </a:extLst>
        </xdr:cNvPr>
        <xdr:cNvSpPr/>
      </xdr:nvSpPr>
      <xdr:spPr>
        <a:xfrm>
          <a:off x="1079500" y="65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92555</xdr:rowOff>
    </xdr:from>
    <xdr:ext cx="534377" cy="259045"/>
    <xdr:sp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88923</xdr:rowOff>
    </xdr:from>
    <xdr:to>
      <xdr:col>24</xdr:col>
      <xdr:colOff>63500</xdr:colOff>
      <xdr:row>58</xdr:row>
      <xdr:rowOff>108894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3023"/>
          <a:ext cx="8382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108894</xdr:rowOff>
    </xdr:from>
    <xdr:to>
      <xdr:col>19</xdr:col>
      <xdr:colOff>177800</xdr:colOff>
      <xdr:row>58</xdr:row>
      <xdr:rowOff>123543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52994"/>
          <a:ext cx="889000" cy="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119428</xdr:rowOff>
    </xdr:from>
    <xdr:to>
      <xdr:col>15</xdr:col>
      <xdr:colOff>50800</xdr:colOff>
      <xdr:row>58</xdr:row>
      <xdr:rowOff>123543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6352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119428</xdr:rowOff>
    </xdr:from>
    <xdr:to>
      <xdr:col>10</xdr:col>
      <xdr:colOff>114300</xdr:colOff>
      <xdr:row>59</xdr:row>
      <xdr:rowOff>3656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63528"/>
          <a:ext cx="889000" cy="5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38123</xdr:rowOff>
    </xdr:from>
    <xdr:to>
      <xdr:col>24</xdr:col>
      <xdr:colOff>114300</xdr:colOff>
      <xdr:row>58</xdr:row>
      <xdr:rowOff>139723</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9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124500</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58094</xdr:rowOff>
    </xdr:from>
    <xdr:to>
      <xdr:col>20</xdr:col>
      <xdr:colOff>38100</xdr:colOff>
      <xdr:row>58</xdr:row>
      <xdr:rowOff>159694</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1000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150821</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9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72743</xdr:rowOff>
    </xdr:from>
    <xdr:to>
      <xdr:col>15</xdr:col>
      <xdr:colOff>101600</xdr:colOff>
      <xdr:row>59</xdr:row>
      <xdr:rowOff>2893</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100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165470</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0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68628</xdr:rowOff>
    </xdr:from>
    <xdr:to>
      <xdr:col>10</xdr:col>
      <xdr:colOff>165100</xdr:colOff>
      <xdr:row>58</xdr:row>
      <xdr:rowOff>170228</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100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161355</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124306</xdr:rowOff>
    </xdr:from>
    <xdr:to>
      <xdr:col>6</xdr:col>
      <xdr:colOff>38100</xdr:colOff>
      <xdr:row>59</xdr:row>
      <xdr:rowOff>54456</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100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45583</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51460</xdr:rowOff>
    </xdr:from>
    <xdr:to>
      <xdr:col>24</xdr:col>
      <xdr:colOff>63500</xdr:colOff>
      <xdr:row>77</xdr:row>
      <xdr:rowOff>110440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53110"/>
          <a:ext cx="838200" cy="5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110440</xdr:rowOff>
    </xdr:from>
    <xdr:to>
      <xdr:col>19</xdr:col>
      <xdr:colOff>177800</xdr:colOff>
      <xdr:row>77</xdr:row>
      <xdr:rowOff>132293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12090"/>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120177</xdr:rowOff>
    </xdr:from>
    <xdr:to>
      <xdr:col>15</xdr:col>
      <xdr:colOff>50800</xdr:colOff>
      <xdr:row>77</xdr:row>
      <xdr:rowOff>132293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2182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103535</xdr:rowOff>
    </xdr:from>
    <xdr:to>
      <xdr:col>10</xdr:col>
      <xdr:colOff>114300</xdr:colOff>
      <xdr:row>77</xdr:row>
      <xdr:rowOff>120177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05185"/>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660</xdr:rowOff>
    </xdr:from>
    <xdr:to>
      <xdr:col>24</xdr:col>
      <xdr:colOff>114300</xdr:colOff>
      <xdr:row>77</xdr:row>
      <xdr:rowOff>102260</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4584700" y="132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23537</xdr:rowOff>
    </xdr:from>
    <xdr:ext cx="469744" cy="259045"/>
    <xdr:sp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59640</xdr:rowOff>
    </xdr:from>
    <xdr:to>
      <xdr:col>20</xdr:col>
      <xdr:colOff>38100</xdr:colOff>
      <xdr:row>77</xdr:row>
      <xdr:rowOff>161240</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3746500" y="132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6317</xdr:rowOff>
    </xdr:from>
    <xdr:ext cx="469744"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3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81493</xdr:rowOff>
    </xdr:from>
    <xdr:to>
      <xdr:col>15</xdr:col>
      <xdr:colOff>101600</xdr:colOff>
      <xdr:row>78</xdr:row>
      <xdr:rowOff>11643</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2857500" y="132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2770</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7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69377</xdr:rowOff>
    </xdr:from>
    <xdr:to>
      <xdr:col>10</xdr:col>
      <xdr:colOff>165100</xdr:colOff>
      <xdr:row>77</xdr:row>
      <xdr:rowOff>170977</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1968500" y="1327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16054</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4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52735</xdr:rowOff>
    </xdr:from>
    <xdr:to>
      <xdr:col>6</xdr:col>
      <xdr:colOff>38100</xdr:colOff>
      <xdr:row>77</xdr:row>
      <xdr:rowOff>154335</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1079500" y="132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170862</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167959</xdr:rowOff>
    </xdr:from>
    <xdr:to>
      <xdr:col>24</xdr:col>
      <xdr:colOff>63500</xdr:colOff>
      <xdr:row>95</xdr:row>
      <xdr:rowOff>76443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84259"/>
          <a:ext cx="838200" cy="7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76443</xdr:rowOff>
    </xdr:from>
    <xdr:to>
      <xdr:col>19</xdr:col>
      <xdr:colOff>177800</xdr:colOff>
      <xdr:row>96</xdr:row>
      <xdr:rowOff>36035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64193"/>
          <a:ext cx="889000" cy="1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113650</xdr:rowOff>
    </xdr:from>
    <xdr:to>
      <xdr:col>15</xdr:col>
      <xdr:colOff>50800</xdr:colOff>
      <xdr:row>96</xdr:row>
      <xdr:rowOff>36035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01400"/>
          <a:ext cx="889000" cy="9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113650</xdr:rowOff>
    </xdr:from>
    <xdr:to>
      <xdr:col>10</xdr:col>
      <xdr:colOff>114300</xdr:colOff>
      <xdr:row>97</xdr:row>
      <xdr:rowOff>138699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01400"/>
          <a:ext cx="889000" cy="36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117159</xdr:rowOff>
    </xdr:from>
    <xdr:to>
      <xdr:col>24</xdr:col>
      <xdr:colOff>114300</xdr:colOff>
      <xdr:row>95</xdr:row>
      <xdr:rowOff>47309</xdr:rowOff>
    </xdr:to>
    <xdr:sp textlink="">
      <xdr:nvSpPr>
        <xdr:cNvPr id="253" name="楕円 252">
          <a:extLst>
            <a:ext uri="{FF2B5EF4-FFF2-40B4-BE49-F238E27FC236}">
              <a16:creationId xmlns:a16="http://schemas.microsoft.com/office/drawing/2014/main" id="{00000000-0008-0000-0600-0000FD000000}"/>
            </a:ext>
          </a:extLst>
        </xdr:cNvPr>
        <xdr:cNvSpPr/>
      </xdr:nvSpPr>
      <xdr:spPr>
        <a:xfrm>
          <a:off x="4584700" y="162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140036</xdr:rowOff>
    </xdr:from>
    <xdr:ext cx="599010" cy="259045"/>
    <xdr:sp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8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25643</xdr:rowOff>
    </xdr:from>
    <xdr:to>
      <xdr:col>20</xdr:col>
      <xdr:colOff>38100</xdr:colOff>
      <xdr:row>95</xdr:row>
      <xdr:rowOff>127243</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3746500" y="163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143770</xdr:rowOff>
    </xdr:from>
    <xdr:ext cx="59901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156685</xdr:rowOff>
    </xdr:from>
    <xdr:to>
      <xdr:col>15</xdr:col>
      <xdr:colOff>101600</xdr:colOff>
      <xdr:row>96</xdr:row>
      <xdr:rowOff>86835</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2857500" y="1644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103362</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1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62850</xdr:rowOff>
    </xdr:from>
    <xdr:to>
      <xdr:col>10</xdr:col>
      <xdr:colOff>165100</xdr:colOff>
      <xdr:row>95</xdr:row>
      <xdr:rowOff>164450</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1968500" y="163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9527</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2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87899</xdr:rowOff>
    </xdr:from>
    <xdr:to>
      <xdr:col>6</xdr:col>
      <xdr:colOff>38100</xdr:colOff>
      <xdr:row>98</xdr:row>
      <xdr:rowOff>18049</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1079500" y="167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34576</xdr:rowOff>
    </xdr:from>
    <xdr:ext cx="534377"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9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106509</xdr:rowOff>
    </xdr:from>
    <xdr:to>
      <xdr:col>55</xdr:col>
      <xdr:colOff>0</xdr:colOff>
      <xdr:row>37</xdr:row>
      <xdr:rowOff>134496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50159"/>
          <a:ext cx="838200" cy="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18477</xdr:rowOff>
    </xdr:from>
    <xdr:to>
      <xdr:col>50</xdr:col>
      <xdr:colOff>114300</xdr:colOff>
      <xdr:row>37</xdr:row>
      <xdr:rowOff>134496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62127"/>
          <a:ext cx="889000" cy="1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18477</xdr:rowOff>
    </xdr:from>
    <xdr:to>
      <xdr:col>45</xdr:col>
      <xdr:colOff>177800</xdr:colOff>
      <xdr:row>37</xdr:row>
      <xdr:rowOff>151642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62127"/>
          <a:ext cx="889000" cy="1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142258</xdr:rowOff>
    </xdr:from>
    <xdr:to>
      <xdr:col>41</xdr:col>
      <xdr:colOff>50800</xdr:colOff>
      <xdr:row>37</xdr:row>
      <xdr:rowOff>151642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85758"/>
          <a:ext cx="889000" cy="120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55709</xdr:rowOff>
    </xdr:from>
    <xdr:to>
      <xdr:col>55</xdr:col>
      <xdr:colOff>50800</xdr:colOff>
      <xdr:row>37</xdr:row>
      <xdr:rowOff>157309</xdr:rowOff>
    </xdr:to>
    <xdr:sp textlink="">
      <xdr:nvSpPr>
        <xdr:cNvPr id="313" name="楕円 312">
          <a:extLst>
            <a:ext uri="{FF2B5EF4-FFF2-40B4-BE49-F238E27FC236}">
              <a16:creationId xmlns:a16="http://schemas.microsoft.com/office/drawing/2014/main" id="{00000000-0008-0000-0600-000039010000}"/>
            </a:ext>
          </a:extLst>
        </xdr:cNvPr>
        <xdr:cNvSpPr/>
      </xdr:nvSpPr>
      <xdr:spPr>
        <a:xfrm>
          <a:off x="10426700" y="63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78586</xdr:rowOff>
    </xdr:from>
    <xdr:ext cx="534377" cy="259045"/>
    <xdr:sp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5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83696</xdr:rowOff>
    </xdr:from>
    <xdr:to>
      <xdr:col>50</xdr:col>
      <xdr:colOff>165100</xdr:colOff>
      <xdr:row>38</xdr:row>
      <xdr:rowOff>13846</xdr:rowOff>
    </xdr:to>
    <xdr:sp textlink="">
      <xdr:nvSpPr>
        <xdr:cNvPr id="315" name="楕円 314">
          <a:extLst>
            <a:ext uri="{FF2B5EF4-FFF2-40B4-BE49-F238E27FC236}">
              <a16:creationId xmlns:a16="http://schemas.microsoft.com/office/drawing/2014/main" id="{00000000-0008-0000-0600-00003B010000}"/>
            </a:ext>
          </a:extLst>
        </xdr:cNvPr>
        <xdr:cNvSpPr/>
      </xdr:nvSpPr>
      <xdr:spPr>
        <a:xfrm>
          <a:off x="9588500" y="64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4973</xdr:rowOff>
    </xdr:from>
    <xdr:ext cx="534377" cy="259045"/>
    <xdr:sp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139127</xdr:rowOff>
    </xdr:from>
    <xdr:to>
      <xdr:col>46</xdr:col>
      <xdr:colOff>38100</xdr:colOff>
      <xdr:row>37</xdr:row>
      <xdr:rowOff>69277</xdr:rowOff>
    </xdr:to>
    <xdr:sp textlink="">
      <xdr:nvSpPr>
        <xdr:cNvPr id="317" name="楕円 316">
          <a:extLst>
            <a:ext uri="{FF2B5EF4-FFF2-40B4-BE49-F238E27FC236}">
              <a16:creationId xmlns:a16="http://schemas.microsoft.com/office/drawing/2014/main" id="{00000000-0008-0000-0600-00003D010000}"/>
            </a:ext>
          </a:extLst>
        </xdr:cNvPr>
        <xdr:cNvSpPr/>
      </xdr:nvSpPr>
      <xdr:spPr>
        <a:xfrm>
          <a:off x="8699500" y="63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85804</xdr:rowOff>
    </xdr:from>
    <xdr:ext cx="534377" cy="259045"/>
    <xdr:sp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100842</xdr:rowOff>
    </xdr:from>
    <xdr:to>
      <xdr:col>41</xdr:col>
      <xdr:colOff>101600</xdr:colOff>
      <xdr:row>38</xdr:row>
      <xdr:rowOff>30992</xdr:rowOff>
    </xdr:to>
    <xdr:sp textlink="">
      <xdr:nvSpPr>
        <xdr:cNvPr id="319" name="楕円 318">
          <a:extLst>
            <a:ext uri="{FF2B5EF4-FFF2-40B4-BE49-F238E27FC236}">
              <a16:creationId xmlns:a16="http://schemas.microsoft.com/office/drawing/2014/main" id="{00000000-0008-0000-0600-00003F010000}"/>
            </a:ext>
          </a:extLst>
        </xdr:cNvPr>
        <xdr:cNvSpPr/>
      </xdr:nvSpPr>
      <xdr:spPr>
        <a:xfrm>
          <a:off x="7810500" y="64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47519</xdr:rowOff>
    </xdr:from>
    <xdr:ext cx="534377" cy="259045"/>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1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91458</xdr:rowOff>
    </xdr:from>
    <xdr:to>
      <xdr:col>36</xdr:col>
      <xdr:colOff>165100</xdr:colOff>
      <xdr:row>31</xdr:row>
      <xdr:rowOff>21608</xdr:rowOff>
    </xdr:to>
    <xdr:sp textlink="">
      <xdr:nvSpPr>
        <xdr:cNvPr id="321" name="楕円 320">
          <a:extLst>
            <a:ext uri="{FF2B5EF4-FFF2-40B4-BE49-F238E27FC236}">
              <a16:creationId xmlns:a16="http://schemas.microsoft.com/office/drawing/2014/main" id="{00000000-0008-0000-0600-000041010000}"/>
            </a:ext>
          </a:extLst>
        </xdr:cNvPr>
        <xdr:cNvSpPr/>
      </xdr:nvSpPr>
      <xdr:spPr>
        <a:xfrm>
          <a:off x="6921500" y="52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38135</xdr:rowOff>
    </xdr:from>
    <xdr:ext cx="599010" cy="259045"/>
    <xdr:sp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1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135888</xdr:rowOff>
    </xdr:from>
    <xdr:to>
      <xdr:col>55</xdr:col>
      <xdr:colOff>0</xdr:colOff>
      <xdr:row>56</xdr:row>
      <xdr:rowOff>139940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37088"/>
          <a:ext cx="8382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135888</xdr:rowOff>
    </xdr:from>
    <xdr:to>
      <xdr:col>50</xdr:col>
      <xdr:colOff>114300</xdr:colOff>
      <xdr:row>56</xdr:row>
      <xdr:rowOff>144483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7088"/>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117554</xdr:rowOff>
    </xdr:from>
    <xdr:to>
      <xdr:col>45</xdr:col>
      <xdr:colOff>177800</xdr:colOff>
      <xdr:row>56</xdr:row>
      <xdr:rowOff>144483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18754"/>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117554</xdr:rowOff>
    </xdr:from>
    <xdr:to>
      <xdr:col>41</xdr:col>
      <xdr:colOff>50800</xdr:colOff>
      <xdr:row>56</xdr:row>
      <xdr:rowOff>131579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18754"/>
          <a:ext cx="8890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89140</xdr:rowOff>
    </xdr:from>
    <xdr:to>
      <xdr:col>55</xdr:col>
      <xdr:colOff>50800</xdr:colOff>
      <xdr:row>57</xdr:row>
      <xdr:rowOff>19290</xdr:rowOff>
    </xdr:to>
    <xdr:sp textlink="">
      <xdr:nvSpPr>
        <xdr:cNvPr id="366" name="楕円 365">
          <a:extLst>
            <a:ext uri="{FF2B5EF4-FFF2-40B4-BE49-F238E27FC236}">
              <a16:creationId xmlns:a16="http://schemas.microsoft.com/office/drawing/2014/main" id="{00000000-0008-0000-0600-00006E010000}"/>
            </a:ext>
          </a:extLst>
        </xdr:cNvPr>
        <xdr:cNvSpPr/>
      </xdr:nvSpPr>
      <xdr:spPr>
        <a:xfrm>
          <a:off x="10426700" y="9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67567</xdr:rowOff>
    </xdr:from>
    <xdr:ext cx="534377" cy="259045"/>
    <xdr:sp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85088</xdr:rowOff>
    </xdr:from>
    <xdr:to>
      <xdr:col>50</xdr:col>
      <xdr:colOff>165100</xdr:colOff>
      <xdr:row>57</xdr:row>
      <xdr:rowOff>15238</xdr:rowOff>
    </xdr:to>
    <xdr:sp textlink="">
      <xdr:nvSpPr>
        <xdr:cNvPr id="368" name="楕円 367">
          <a:extLst>
            <a:ext uri="{FF2B5EF4-FFF2-40B4-BE49-F238E27FC236}">
              <a16:creationId xmlns:a16="http://schemas.microsoft.com/office/drawing/2014/main" id="{00000000-0008-0000-0600-000070010000}"/>
            </a:ext>
          </a:extLst>
        </xdr:cNvPr>
        <xdr:cNvSpPr/>
      </xdr:nvSpPr>
      <xdr:spPr>
        <a:xfrm>
          <a:off x="9588500" y="9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6365</xdr:rowOff>
    </xdr:from>
    <xdr:ext cx="534377"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7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93683</xdr:rowOff>
    </xdr:from>
    <xdr:to>
      <xdr:col>46</xdr:col>
      <xdr:colOff>38100</xdr:colOff>
      <xdr:row>57</xdr:row>
      <xdr:rowOff>23833</xdr:rowOff>
    </xdr:to>
    <xdr:sp textlink="">
      <xdr:nvSpPr>
        <xdr:cNvPr id="370" name="楕円 369">
          <a:extLst>
            <a:ext uri="{FF2B5EF4-FFF2-40B4-BE49-F238E27FC236}">
              <a16:creationId xmlns:a16="http://schemas.microsoft.com/office/drawing/2014/main" id="{00000000-0008-0000-0600-000072010000}"/>
            </a:ext>
          </a:extLst>
        </xdr:cNvPr>
        <xdr:cNvSpPr/>
      </xdr:nvSpPr>
      <xdr:spPr>
        <a:xfrm>
          <a:off x="8699500" y="9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xdr:rowOff>
    </xdr:from>
    <xdr:ext cx="534377"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66754</xdr:rowOff>
    </xdr:from>
    <xdr:to>
      <xdr:col>41</xdr:col>
      <xdr:colOff>101600</xdr:colOff>
      <xdr:row>56</xdr:row>
      <xdr:rowOff>168354</xdr:rowOff>
    </xdr:to>
    <xdr:sp textlink="">
      <xdr:nvSpPr>
        <xdr:cNvPr id="372" name="楕円 371">
          <a:extLst>
            <a:ext uri="{FF2B5EF4-FFF2-40B4-BE49-F238E27FC236}">
              <a16:creationId xmlns:a16="http://schemas.microsoft.com/office/drawing/2014/main" id="{00000000-0008-0000-0600-000074010000}"/>
            </a:ext>
          </a:extLst>
        </xdr:cNvPr>
        <xdr:cNvSpPr/>
      </xdr:nvSpPr>
      <xdr:spPr>
        <a:xfrm>
          <a:off x="7810500" y="966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159481</xdr:rowOff>
    </xdr:from>
    <xdr:ext cx="534377" cy="259045"/>
    <xdr:sp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6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80779</xdr:rowOff>
    </xdr:from>
    <xdr:to>
      <xdr:col>36</xdr:col>
      <xdr:colOff>165100</xdr:colOff>
      <xdr:row>57</xdr:row>
      <xdr:rowOff>10929</xdr:rowOff>
    </xdr:to>
    <xdr:sp textlink="">
      <xdr:nvSpPr>
        <xdr:cNvPr id="374" name="楕円 373">
          <a:extLst>
            <a:ext uri="{FF2B5EF4-FFF2-40B4-BE49-F238E27FC236}">
              <a16:creationId xmlns:a16="http://schemas.microsoft.com/office/drawing/2014/main" id="{00000000-0008-0000-0600-000076010000}"/>
            </a:ext>
          </a:extLst>
        </xdr:cNvPr>
        <xdr:cNvSpPr/>
      </xdr:nvSpPr>
      <xdr:spPr>
        <a:xfrm>
          <a:off x="6921500" y="96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2056</xdr:rowOff>
    </xdr:from>
    <xdr:ext cx="534377" cy="259045"/>
    <xdr:sp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7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168066</xdr:rowOff>
    </xdr:from>
    <xdr:to>
      <xdr:col>55</xdr:col>
      <xdr:colOff>0</xdr:colOff>
      <xdr:row>79</xdr:row>
      <xdr:rowOff>24504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69716"/>
          <a:ext cx="838200" cy="19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97313</xdr:rowOff>
    </xdr:from>
    <xdr:to>
      <xdr:col>50</xdr:col>
      <xdr:colOff>114300</xdr:colOff>
      <xdr:row>77</xdr:row>
      <xdr:rowOff>168066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98963"/>
          <a:ext cx="8890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83598</xdr:rowOff>
    </xdr:from>
    <xdr:to>
      <xdr:col>45</xdr:col>
      <xdr:colOff>177800</xdr:colOff>
      <xdr:row>77</xdr:row>
      <xdr:rowOff>97313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852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83598</xdr:rowOff>
    </xdr:from>
    <xdr:to>
      <xdr:col>41</xdr:col>
      <xdr:colOff>50800</xdr:colOff>
      <xdr:row>77</xdr:row>
      <xdr:rowOff>141205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8524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145154</xdr:rowOff>
    </xdr:from>
    <xdr:to>
      <xdr:col>55</xdr:col>
      <xdr:colOff>50800</xdr:colOff>
      <xdr:row>79</xdr:row>
      <xdr:rowOff>75304</xdr:rowOff>
    </xdr:to>
    <xdr:sp textlink="">
      <xdr:nvSpPr>
        <xdr:cNvPr id="423" name="楕円 422">
          <a:extLst>
            <a:ext uri="{FF2B5EF4-FFF2-40B4-BE49-F238E27FC236}">
              <a16:creationId xmlns:a16="http://schemas.microsoft.com/office/drawing/2014/main" id="{00000000-0008-0000-0600-0000A7010000}"/>
            </a:ext>
          </a:extLst>
        </xdr:cNvPr>
        <xdr:cNvSpPr/>
      </xdr:nvSpPr>
      <xdr:spPr>
        <a:xfrm>
          <a:off x="10426700" y="135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60081</xdr:rowOff>
    </xdr:from>
    <xdr:ext cx="469744" cy="259045"/>
    <xdr:sp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117266</xdr:rowOff>
    </xdr:from>
    <xdr:to>
      <xdr:col>50</xdr:col>
      <xdr:colOff>165100</xdr:colOff>
      <xdr:row>78</xdr:row>
      <xdr:rowOff>47416</xdr:rowOff>
    </xdr:to>
    <xdr:sp textlink="">
      <xdr:nvSpPr>
        <xdr:cNvPr id="425" name="楕円 424">
          <a:extLst>
            <a:ext uri="{FF2B5EF4-FFF2-40B4-BE49-F238E27FC236}">
              <a16:creationId xmlns:a16="http://schemas.microsoft.com/office/drawing/2014/main" id="{00000000-0008-0000-0600-0000A9010000}"/>
            </a:ext>
          </a:extLst>
        </xdr:cNvPr>
        <xdr:cNvSpPr/>
      </xdr:nvSpPr>
      <xdr:spPr>
        <a:xfrm>
          <a:off x="9588500" y="133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63943</xdr:rowOff>
    </xdr:from>
    <xdr:ext cx="534377"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9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46513</xdr:rowOff>
    </xdr:from>
    <xdr:to>
      <xdr:col>46</xdr:col>
      <xdr:colOff>38100</xdr:colOff>
      <xdr:row>77</xdr:row>
      <xdr:rowOff>148113</xdr:rowOff>
    </xdr:to>
    <xdr:sp textlink="">
      <xdr:nvSpPr>
        <xdr:cNvPr id="427" name="楕円 426">
          <a:extLst>
            <a:ext uri="{FF2B5EF4-FFF2-40B4-BE49-F238E27FC236}">
              <a16:creationId xmlns:a16="http://schemas.microsoft.com/office/drawing/2014/main" id="{00000000-0008-0000-0600-0000AB010000}"/>
            </a:ext>
          </a:extLst>
        </xdr:cNvPr>
        <xdr:cNvSpPr/>
      </xdr:nvSpPr>
      <xdr:spPr>
        <a:xfrm>
          <a:off x="8699500" y="132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164640</xdr:rowOff>
    </xdr:from>
    <xdr:ext cx="534377"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32798</xdr:rowOff>
    </xdr:from>
    <xdr:to>
      <xdr:col>41</xdr:col>
      <xdr:colOff>101600</xdr:colOff>
      <xdr:row>77</xdr:row>
      <xdr:rowOff>134398</xdr:rowOff>
    </xdr:to>
    <xdr:sp textlink="">
      <xdr:nvSpPr>
        <xdr:cNvPr id="429" name="楕円 428">
          <a:extLst>
            <a:ext uri="{FF2B5EF4-FFF2-40B4-BE49-F238E27FC236}">
              <a16:creationId xmlns:a16="http://schemas.microsoft.com/office/drawing/2014/main" id="{00000000-0008-0000-0600-0000AD010000}"/>
            </a:ext>
          </a:extLst>
        </xdr:cNvPr>
        <xdr:cNvSpPr/>
      </xdr:nvSpPr>
      <xdr:spPr>
        <a:xfrm>
          <a:off x="7810500" y="132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150925</xdr:rowOff>
    </xdr:from>
    <xdr:ext cx="534377" cy="259045"/>
    <xdr:sp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0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90405</xdr:rowOff>
    </xdr:from>
    <xdr:to>
      <xdr:col>36</xdr:col>
      <xdr:colOff>165100</xdr:colOff>
      <xdr:row>78</xdr:row>
      <xdr:rowOff>20555</xdr:rowOff>
    </xdr:to>
    <xdr:sp textlink="">
      <xdr:nvSpPr>
        <xdr:cNvPr id="431" name="楕円 430">
          <a:extLst>
            <a:ext uri="{FF2B5EF4-FFF2-40B4-BE49-F238E27FC236}">
              <a16:creationId xmlns:a16="http://schemas.microsoft.com/office/drawing/2014/main" id="{00000000-0008-0000-0600-0000AF010000}"/>
            </a:ext>
          </a:extLst>
        </xdr:cNvPr>
        <xdr:cNvSpPr/>
      </xdr:nvSpPr>
      <xdr:spPr>
        <a:xfrm>
          <a:off x="6921500" y="132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11682</xdr:rowOff>
    </xdr:from>
    <xdr:ext cx="534377" cy="259045"/>
    <xdr:sp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23693</xdr:rowOff>
    </xdr:from>
    <xdr:to>
      <xdr:col>55</xdr:col>
      <xdr:colOff>0</xdr:colOff>
      <xdr:row>98</xdr:row>
      <xdr:rowOff>26741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2579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26741</xdr:rowOff>
    </xdr:from>
    <xdr:to>
      <xdr:col>50</xdr:col>
      <xdr:colOff>114300</xdr:colOff>
      <xdr:row>98</xdr:row>
      <xdr:rowOff>61427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28841"/>
          <a:ext cx="889000" cy="3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61427</xdr:rowOff>
    </xdr:from>
    <xdr:to>
      <xdr:col>45</xdr:col>
      <xdr:colOff>177800</xdr:colOff>
      <xdr:row>98</xdr:row>
      <xdr:rowOff>62357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63527"/>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62357</xdr:rowOff>
    </xdr:from>
    <xdr:to>
      <xdr:col>41</xdr:col>
      <xdr:colOff>50800</xdr:colOff>
      <xdr:row>98</xdr:row>
      <xdr:rowOff>83959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64457"/>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144343</xdr:rowOff>
    </xdr:from>
    <xdr:to>
      <xdr:col>55</xdr:col>
      <xdr:colOff>50800</xdr:colOff>
      <xdr:row>98</xdr:row>
      <xdr:rowOff>74493</xdr:rowOff>
    </xdr:to>
    <xdr:sp textlink="">
      <xdr:nvSpPr>
        <xdr:cNvPr id="480" name="楕円 479">
          <a:extLst>
            <a:ext uri="{FF2B5EF4-FFF2-40B4-BE49-F238E27FC236}">
              <a16:creationId xmlns:a16="http://schemas.microsoft.com/office/drawing/2014/main" id="{00000000-0008-0000-0600-0000E0010000}"/>
            </a:ext>
          </a:extLst>
        </xdr:cNvPr>
        <xdr:cNvSpPr/>
      </xdr:nvSpPr>
      <xdr:spPr>
        <a:xfrm>
          <a:off x="10426700" y="167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122770</xdr:rowOff>
    </xdr:from>
    <xdr:ext cx="534377" cy="259045"/>
    <xdr:sp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147391</xdr:rowOff>
    </xdr:from>
    <xdr:to>
      <xdr:col>50</xdr:col>
      <xdr:colOff>165100</xdr:colOff>
      <xdr:row>98</xdr:row>
      <xdr:rowOff>77541</xdr:rowOff>
    </xdr:to>
    <xdr:sp textlink="">
      <xdr:nvSpPr>
        <xdr:cNvPr id="482" name="楕円 481">
          <a:extLst>
            <a:ext uri="{FF2B5EF4-FFF2-40B4-BE49-F238E27FC236}">
              <a16:creationId xmlns:a16="http://schemas.microsoft.com/office/drawing/2014/main" id="{00000000-0008-0000-0600-0000E2010000}"/>
            </a:ext>
          </a:extLst>
        </xdr:cNvPr>
        <xdr:cNvSpPr/>
      </xdr:nvSpPr>
      <xdr:spPr>
        <a:xfrm>
          <a:off x="9588500" y="167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68668</xdr:rowOff>
    </xdr:from>
    <xdr:ext cx="534377"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10627</xdr:rowOff>
    </xdr:from>
    <xdr:to>
      <xdr:col>46</xdr:col>
      <xdr:colOff>38100</xdr:colOff>
      <xdr:row>98</xdr:row>
      <xdr:rowOff>112227</xdr:rowOff>
    </xdr:to>
    <xdr:sp textlink="">
      <xdr:nvSpPr>
        <xdr:cNvPr id="484" name="楕円 483">
          <a:extLst>
            <a:ext uri="{FF2B5EF4-FFF2-40B4-BE49-F238E27FC236}">
              <a16:creationId xmlns:a16="http://schemas.microsoft.com/office/drawing/2014/main" id="{00000000-0008-0000-0600-0000E4010000}"/>
            </a:ext>
          </a:extLst>
        </xdr:cNvPr>
        <xdr:cNvSpPr/>
      </xdr:nvSpPr>
      <xdr:spPr>
        <a:xfrm>
          <a:off x="8699500" y="168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103354</xdr:rowOff>
    </xdr:from>
    <xdr:ext cx="534377"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11557</xdr:rowOff>
    </xdr:from>
    <xdr:to>
      <xdr:col>41</xdr:col>
      <xdr:colOff>101600</xdr:colOff>
      <xdr:row>98</xdr:row>
      <xdr:rowOff>113157</xdr:rowOff>
    </xdr:to>
    <xdr:sp textlink="">
      <xdr:nvSpPr>
        <xdr:cNvPr id="486" name="楕円 485">
          <a:extLst>
            <a:ext uri="{FF2B5EF4-FFF2-40B4-BE49-F238E27FC236}">
              <a16:creationId xmlns:a16="http://schemas.microsoft.com/office/drawing/2014/main" id="{00000000-0008-0000-0600-0000E6010000}"/>
            </a:ext>
          </a:extLst>
        </xdr:cNvPr>
        <xdr:cNvSpPr/>
      </xdr:nvSpPr>
      <xdr:spPr>
        <a:xfrm>
          <a:off x="7810500" y="168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104284</xdr:rowOff>
    </xdr:from>
    <xdr:ext cx="534377"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33159</xdr:rowOff>
    </xdr:from>
    <xdr:to>
      <xdr:col>36</xdr:col>
      <xdr:colOff>165100</xdr:colOff>
      <xdr:row>98</xdr:row>
      <xdr:rowOff>134759</xdr:rowOff>
    </xdr:to>
    <xdr:sp textlink="">
      <xdr:nvSpPr>
        <xdr:cNvPr id="488" name="楕円 487">
          <a:extLst>
            <a:ext uri="{FF2B5EF4-FFF2-40B4-BE49-F238E27FC236}">
              <a16:creationId xmlns:a16="http://schemas.microsoft.com/office/drawing/2014/main" id="{00000000-0008-0000-0600-0000E8010000}"/>
            </a:ext>
          </a:extLst>
        </xdr:cNvPr>
        <xdr:cNvSpPr/>
      </xdr:nvSpPr>
      <xdr:spPr>
        <a:xfrm>
          <a:off x="6921500" y="168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125886</xdr:rowOff>
    </xdr:from>
    <xdr:ext cx="534377"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2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34100</xdr:rowOff>
    </xdr:from>
    <xdr:to>
      <xdr:col>85</xdr:col>
      <xdr:colOff>127000</xdr:colOff>
      <xdr:row>77</xdr:row>
      <xdr:rowOff>34430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35750"/>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34430</xdr:rowOff>
    </xdr:from>
    <xdr:to>
      <xdr:col>81</xdr:col>
      <xdr:colOff>50800</xdr:colOff>
      <xdr:row>77</xdr:row>
      <xdr:rowOff>47041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36080"/>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47041</xdr:rowOff>
    </xdr:from>
    <xdr:to>
      <xdr:col>76</xdr:col>
      <xdr:colOff>114300</xdr:colOff>
      <xdr:row>77</xdr:row>
      <xdr:rowOff>67690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48691"/>
          <a:ext cx="889000" cy="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67690</xdr:rowOff>
    </xdr:from>
    <xdr:to>
      <xdr:col>71</xdr:col>
      <xdr:colOff>177800</xdr:colOff>
      <xdr:row>77</xdr:row>
      <xdr:rowOff>82259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9340"/>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154750</xdr:rowOff>
    </xdr:from>
    <xdr:to>
      <xdr:col>85</xdr:col>
      <xdr:colOff>177800</xdr:colOff>
      <xdr:row>77</xdr:row>
      <xdr:rowOff>84900</xdr:rowOff>
    </xdr:to>
    <xdr:sp textlink="">
      <xdr:nvSpPr>
        <xdr:cNvPr id="641" name="楕円 640">
          <a:extLst>
            <a:ext uri="{FF2B5EF4-FFF2-40B4-BE49-F238E27FC236}">
              <a16:creationId xmlns:a16="http://schemas.microsoft.com/office/drawing/2014/main" id="{00000000-0008-0000-0600-000081020000}"/>
            </a:ext>
          </a:extLst>
        </xdr:cNvPr>
        <xdr:cNvSpPr/>
      </xdr:nvSpPr>
      <xdr:spPr>
        <a:xfrm>
          <a:off x="16268700" y="131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133177</xdr:rowOff>
    </xdr:from>
    <xdr:ext cx="534377" cy="259045"/>
    <xdr:sp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155080</xdr:rowOff>
    </xdr:from>
    <xdr:to>
      <xdr:col>81</xdr:col>
      <xdr:colOff>101600</xdr:colOff>
      <xdr:row>77</xdr:row>
      <xdr:rowOff>85230</xdr:rowOff>
    </xdr:to>
    <xdr:sp textlink="">
      <xdr:nvSpPr>
        <xdr:cNvPr id="643" name="楕円 642">
          <a:extLst>
            <a:ext uri="{FF2B5EF4-FFF2-40B4-BE49-F238E27FC236}">
              <a16:creationId xmlns:a16="http://schemas.microsoft.com/office/drawing/2014/main" id="{00000000-0008-0000-0600-000083020000}"/>
            </a:ext>
          </a:extLst>
        </xdr:cNvPr>
        <xdr:cNvSpPr/>
      </xdr:nvSpPr>
      <xdr:spPr>
        <a:xfrm>
          <a:off x="15430500" y="131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76357</xdr:rowOff>
    </xdr:from>
    <xdr:ext cx="534377"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167691</xdr:rowOff>
    </xdr:from>
    <xdr:to>
      <xdr:col>76</xdr:col>
      <xdr:colOff>165100</xdr:colOff>
      <xdr:row>77</xdr:row>
      <xdr:rowOff>97841</xdr:rowOff>
    </xdr:to>
    <xdr:sp textlink="">
      <xdr:nvSpPr>
        <xdr:cNvPr id="645" name="楕円 644">
          <a:extLst>
            <a:ext uri="{FF2B5EF4-FFF2-40B4-BE49-F238E27FC236}">
              <a16:creationId xmlns:a16="http://schemas.microsoft.com/office/drawing/2014/main" id="{00000000-0008-0000-0600-000085020000}"/>
            </a:ext>
          </a:extLst>
        </xdr:cNvPr>
        <xdr:cNvSpPr/>
      </xdr:nvSpPr>
      <xdr:spPr>
        <a:xfrm>
          <a:off x="14541500" y="131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88968</xdr:rowOff>
    </xdr:from>
    <xdr:ext cx="534377"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16890</xdr:rowOff>
    </xdr:from>
    <xdr:to>
      <xdr:col>72</xdr:col>
      <xdr:colOff>38100</xdr:colOff>
      <xdr:row>77</xdr:row>
      <xdr:rowOff>118490</xdr:rowOff>
    </xdr:to>
    <xdr:sp textlink="">
      <xdr:nvSpPr>
        <xdr:cNvPr id="647" name="楕円 646">
          <a:extLst>
            <a:ext uri="{FF2B5EF4-FFF2-40B4-BE49-F238E27FC236}">
              <a16:creationId xmlns:a16="http://schemas.microsoft.com/office/drawing/2014/main" id="{00000000-0008-0000-0600-000087020000}"/>
            </a:ext>
          </a:extLst>
        </xdr:cNvPr>
        <xdr:cNvSpPr/>
      </xdr:nvSpPr>
      <xdr:spPr>
        <a:xfrm>
          <a:off x="13652500" y="132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109617</xdr:rowOff>
    </xdr:from>
    <xdr:ext cx="534377"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31459</xdr:rowOff>
    </xdr:from>
    <xdr:to>
      <xdr:col>67</xdr:col>
      <xdr:colOff>101600</xdr:colOff>
      <xdr:row>77</xdr:row>
      <xdr:rowOff>133059</xdr:rowOff>
    </xdr:to>
    <xdr:sp textlink="">
      <xdr:nvSpPr>
        <xdr:cNvPr id="649" name="楕円 648">
          <a:extLst>
            <a:ext uri="{FF2B5EF4-FFF2-40B4-BE49-F238E27FC236}">
              <a16:creationId xmlns:a16="http://schemas.microsoft.com/office/drawing/2014/main" id="{00000000-0008-0000-0600-000089020000}"/>
            </a:ext>
          </a:extLst>
        </xdr:cNvPr>
        <xdr:cNvSpPr/>
      </xdr:nvSpPr>
      <xdr:spPr>
        <a:xfrm>
          <a:off x="12763500" y="132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124186</xdr:rowOff>
    </xdr:from>
    <xdr:ext cx="534377"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35714</xdr:rowOff>
    </xdr:from>
    <xdr:to>
      <xdr:col>85</xdr:col>
      <xdr:colOff>127000</xdr:colOff>
      <xdr:row>98</xdr:row>
      <xdr:rowOff>53564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7814"/>
          <a:ext cx="8382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35714</xdr:rowOff>
    </xdr:from>
    <xdr:to>
      <xdr:col>81</xdr:col>
      <xdr:colOff>50800</xdr:colOff>
      <xdr:row>98</xdr:row>
      <xdr:rowOff>64523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37814"/>
          <a:ext cx="889000" cy="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27330</xdr:rowOff>
    </xdr:from>
    <xdr:to>
      <xdr:col>76</xdr:col>
      <xdr:colOff>114300</xdr:colOff>
      <xdr:row>98</xdr:row>
      <xdr:rowOff>64523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29430"/>
          <a:ext cx="889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27330</xdr:rowOff>
    </xdr:from>
    <xdr:to>
      <xdr:col>71</xdr:col>
      <xdr:colOff>177800</xdr:colOff>
      <xdr:row>98</xdr:row>
      <xdr:rowOff>106621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29430"/>
          <a:ext cx="889000" cy="7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2764</xdr:rowOff>
    </xdr:from>
    <xdr:to>
      <xdr:col>85</xdr:col>
      <xdr:colOff>177800</xdr:colOff>
      <xdr:row>98</xdr:row>
      <xdr:rowOff>104364</xdr:rowOff>
    </xdr:to>
    <xdr:sp textlink="">
      <xdr:nvSpPr>
        <xdr:cNvPr id="696" name="楕円 695">
          <a:extLst>
            <a:ext uri="{FF2B5EF4-FFF2-40B4-BE49-F238E27FC236}">
              <a16:creationId xmlns:a16="http://schemas.microsoft.com/office/drawing/2014/main" id="{00000000-0008-0000-0600-0000B8020000}"/>
            </a:ext>
          </a:extLst>
        </xdr:cNvPr>
        <xdr:cNvSpPr/>
      </xdr:nvSpPr>
      <xdr:spPr>
        <a:xfrm>
          <a:off x="16268700" y="168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156364</xdr:rowOff>
    </xdr:from>
    <xdr:to>
      <xdr:col>81</xdr:col>
      <xdr:colOff>101600</xdr:colOff>
      <xdr:row>98</xdr:row>
      <xdr:rowOff>86514</xdr:rowOff>
    </xdr:to>
    <xdr:sp textlink="">
      <xdr:nvSpPr>
        <xdr:cNvPr id="698" name="楕円 697">
          <a:extLst>
            <a:ext uri="{FF2B5EF4-FFF2-40B4-BE49-F238E27FC236}">
              <a16:creationId xmlns:a16="http://schemas.microsoft.com/office/drawing/2014/main" id="{00000000-0008-0000-0600-0000BA020000}"/>
            </a:ext>
          </a:extLst>
        </xdr:cNvPr>
        <xdr:cNvSpPr/>
      </xdr:nvSpPr>
      <xdr:spPr>
        <a:xfrm>
          <a:off x="15430500" y="167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103041</xdr:rowOff>
    </xdr:from>
    <xdr:ext cx="534377"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13723</xdr:rowOff>
    </xdr:from>
    <xdr:to>
      <xdr:col>76</xdr:col>
      <xdr:colOff>165100</xdr:colOff>
      <xdr:row>98</xdr:row>
      <xdr:rowOff>115323</xdr:rowOff>
    </xdr:to>
    <xdr:sp textlink="">
      <xdr:nvSpPr>
        <xdr:cNvPr id="700" name="楕円 699">
          <a:extLst>
            <a:ext uri="{FF2B5EF4-FFF2-40B4-BE49-F238E27FC236}">
              <a16:creationId xmlns:a16="http://schemas.microsoft.com/office/drawing/2014/main" id="{00000000-0008-0000-0600-0000BC020000}"/>
            </a:ext>
          </a:extLst>
        </xdr:cNvPr>
        <xdr:cNvSpPr/>
      </xdr:nvSpPr>
      <xdr:spPr>
        <a:xfrm>
          <a:off x="14541500" y="168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106450</xdr:rowOff>
    </xdr:from>
    <xdr:ext cx="534377" cy="259045"/>
    <xdr:sp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147980</xdr:rowOff>
    </xdr:from>
    <xdr:to>
      <xdr:col>72</xdr:col>
      <xdr:colOff>38100</xdr:colOff>
      <xdr:row>98</xdr:row>
      <xdr:rowOff>78130</xdr:rowOff>
    </xdr:to>
    <xdr:sp textlink="">
      <xdr:nvSpPr>
        <xdr:cNvPr id="702" name="楕円 701">
          <a:extLst>
            <a:ext uri="{FF2B5EF4-FFF2-40B4-BE49-F238E27FC236}">
              <a16:creationId xmlns:a16="http://schemas.microsoft.com/office/drawing/2014/main" id="{00000000-0008-0000-0600-0000BE020000}"/>
            </a:ext>
          </a:extLst>
        </xdr:cNvPr>
        <xdr:cNvSpPr/>
      </xdr:nvSpPr>
      <xdr:spPr>
        <a:xfrm>
          <a:off x="13652500" y="167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69257</xdr:rowOff>
    </xdr:from>
    <xdr:ext cx="534377"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55821</xdr:rowOff>
    </xdr:from>
    <xdr:to>
      <xdr:col>67</xdr:col>
      <xdr:colOff>101600</xdr:colOff>
      <xdr:row>98</xdr:row>
      <xdr:rowOff>157421</xdr:rowOff>
    </xdr:to>
    <xdr:sp textlink="">
      <xdr:nvSpPr>
        <xdr:cNvPr id="704" name="楕円 703">
          <a:extLst>
            <a:ext uri="{FF2B5EF4-FFF2-40B4-BE49-F238E27FC236}">
              <a16:creationId xmlns:a16="http://schemas.microsoft.com/office/drawing/2014/main" id="{00000000-0008-0000-0600-0000C0020000}"/>
            </a:ext>
          </a:extLst>
        </xdr:cNvPr>
        <xdr:cNvSpPr/>
      </xdr:nvSpPr>
      <xdr:spPr>
        <a:xfrm>
          <a:off x="12763500" y="168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148548</xdr:rowOff>
    </xdr:from>
    <xdr:ext cx="469744"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5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166904</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10554"/>
          <a:ext cx="838200" cy="14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8393</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23493"/>
          <a:ext cx="889000" cy="1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8393</xdr:rowOff>
    </xdr:from>
    <xdr:to>
      <xdr:col>107</xdr:col>
      <xdr:colOff>50800</xdr:colOff>
      <xdr:row>38</xdr:row>
      <xdr:rowOff>14656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23493"/>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14656</xdr:rowOff>
    </xdr:from>
    <xdr:to>
      <xdr:col>102</xdr:col>
      <xdr:colOff>114300</xdr:colOff>
      <xdr:row>38</xdr:row>
      <xdr:rowOff>20782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29756"/>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116103</xdr:rowOff>
    </xdr:from>
    <xdr:to>
      <xdr:col>116</xdr:col>
      <xdr:colOff>114300</xdr:colOff>
      <xdr:row>38</xdr:row>
      <xdr:rowOff>46253</xdr:rowOff>
    </xdr:to>
    <xdr:sp textlink="">
      <xdr:nvSpPr>
        <xdr:cNvPr id="751" name="楕円 750">
          <a:extLst>
            <a:ext uri="{FF2B5EF4-FFF2-40B4-BE49-F238E27FC236}">
              <a16:creationId xmlns:a16="http://schemas.microsoft.com/office/drawing/2014/main" id="{00000000-0008-0000-0600-0000EF020000}"/>
            </a:ext>
          </a:extLst>
        </xdr:cNvPr>
        <xdr:cNvSpPr/>
      </xdr:nvSpPr>
      <xdr:spPr>
        <a:xfrm>
          <a:off x="22110700" y="64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138980</xdr:rowOff>
    </xdr:from>
    <xdr:ext cx="469744" cy="259045"/>
    <xdr:sp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1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129042</xdr:rowOff>
    </xdr:from>
    <xdr:to>
      <xdr:col>107</xdr:col>
      <xdr:colOff>101600</xdr:colOff>
      <xdr:row>38</xdr:row>
      <xdr:rowOff>59192</xdr:rowOff>
    </xdr:to>
    <xdr:sp textlink="">
      <xdr:nvSpPr>
        <xdr:cNvPr id="755" name="楕円 754">
          <a:extLst>
            <a:ext uri="{FF2B5EF4-FFF2-40B4-BE49-F238E27FC236}">
              <a16:creationId xmlns:a16="http://schemas.microsoft.com/office/drawing/2014/main" id="{00000000-0008-0000-0600-0000F3020000}"/>
            </a:ext>
          </a:extLst>
        </xdr:cNvPr>
        <xdr:cNvSpPr/>
      </xdr:nvSpPr>
      <xdr:spPr>
        <a:xfrm>
          <a:off x="20383500" y="64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75719</xdr:rowOff>
    </xdr:from>
    <xdr:ext cx="469744"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135306</xdr:rowOff>
    </xdr:from>
    <xdr:to>
      <xdr:col>102</xdr:col>
      <xdr:colOff>165100</xdr:colOff>
      <xdr:row>38</xdr:row>
      <xdr:rowOff>65456</xdr:rowOff>
    </xdr:to>
    <xdr:sp textlink="">
      <xdr:nvSpPr>
        <xdr:cNvPr id="757" name="楕円 756">
          <a:extLst>
            <a:ext uri="{FF2B5EF4-FFF2-40B4-BE49-F238E27FC236}">
              <a16:creationId xmlns:a16="http://schemas.microsoft.com/office/drawing/2014/main" id="{00000000-0008-0000-0600-0000F5020000}"/>
            </a:ext>
          </a:extLst>
        </xdr:cNvPr>
        <xdr:cNvSpPr/>
      </xdr:nvSpPr>
      <xdr:spPr>
        <a:xfrm>
          <a:off x="19494500" y="64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81983</xdr:rowOff>
    </xdr:from>
    <xdr:ext cx="469744"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141432</xdr:rowOff>
    </xdr:from>
    <xdr:to>
      <xdr:col>98</xdr:col>
      <xdr:colOff>38100</xdr:colOff>
      <xdr:row>38</xdr:row>
      <xdr:rowOff>71582</xdr:rowOff>
    </xdr:to>
    <xdr:sp textlink="">
      <xdr:nvSpPr>
        <xdr:cNvPr id="759" name="楕円 758">
          <a:extLst>
            <a:ext uri="{FF2B5EF4-FFF2-40B4-BE49-F238E27FC236}">
              <a16:creationId xmlns:a16="http://schemas.microsoft.com/office/drawing/2014/main" id="{00000000-0008-0000-0600-0000F7020000}"/>
            </a:ext>
          </a:extLst>
        </xdr:cNvPr>
        <xdr:cNvSpPr/>
      </xdr:nvSpPr>
      <xdr:spPr>
        <a:xfrm>
          <a:off x="18605500" y="64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88109</xdr:rowOff>
    </xdr:from>
    <xdr:ext cx="469744"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6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40030</xdr:rowOff>
    </xdr:from>
    <xdr:to>
      <xdr:col>116</xdr:col>
      <xdr:colOff>63500</xdr:colOff>
      <xdr:row>58</xdr:row>
      <xdr:rowOff>40487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8413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40487</xdr:rowOff>
    </xdr:from>
    <xdr:to>
      <xdr:col>111</xdr:col>
      <xdr:colOff>177800</xdr:colOff>
      <xdr:row>58</xdr:row>
      <xdr:rowOff>41036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8458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41036</xdr:rowOff>
    </xdr:from>
    <xdr:to>
      <xdr:col>107</xdr:col>
      <xdr:colOff>50800</xdr:colOff>
      <xdr:row>58</xdr:row>
      <xdr:rowOff>41402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8513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41402</xdr:rowOff>
    </xdr:from>
    <xdr:to>
      <xdr:col>102</xdr:col>
      <xdr:colOff>114300</xdr:colOff>
      <xdr:row>58</xdr:row>
      <xdr:rowOff>41677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8550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160680</xdr:rowOff>
    </xdr:from>
    <xdr:to>
      <xdr:col>116</xdr:col>
      <xdr:colOff>114300</xdr:colOff>
      <xdr:row>58</xdr:row>
      <xdr:rowOff>90830</xdr:rowOff>
    </xdr:to>
    <xdr:sp textlink="">
      <xdr:nvSpPr>
        <xdr:cNvPr id="806" name="楕円 805">
          <a:extLst>
            <a:ext uri="{FF2B5EF4-FFF2-40B4-BE49-F238E27FC236}">
              <a16:creationId xmlns:a16="http://schemas.microsoft.com/office/drawing/2014/main" id="{00000000-0008-0000-0600-000026030000}"/>
            </a:ext>
          </a:extLst>
        </xdr:cNvPr>
        <xdr:cNvSpPr/>
      </xdr:nvSpPr>
      <xdr:spPr>
        <a:xfrm>
          <a:off x="22110700" y="99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120057</xdr:rowOff>
    </xdr:from>
    <xdr:ext cx="469744" cy="259045"/>
    <xdr:sp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161137</xdr:rowOff>
    </xdr:from>
    <xdr:to>
      <xdr:col>112</xdr:col>
      <xdr:colOff>38100</xdr:colOff>
      <xdr:row>58</xdr:row>
      <xdr:rowOff>91287</xdr:rowOff>
    </xdr:to>
    <xdr:sp textlink="">
      <xdr:nvSpPr>
        <xdr:cNvPr id="808" name="楕円 807">
          <a:extLst>
            <a:ext uri="{FF2B5EF4-FFF2-40B4-BE49-F238E27FC236}">
              <a16:creationId xmlns:a16="http://schemas.microsoft.com/office/drawing/2014/main" id="{00000000-0008-0000-0600-000028030000}"/>
            </a:ext>
          </a:extLst>
        </xdr:cNvPr>
        <xdr:cNvSpPr/>
      </xdr:nvSpPr>
      <xdr:spPr>
        <a:xfrm>
          <a:off x="21272500" y="99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107814</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161686</xdr:rowOff>
    </xdr:from>
    <xdr:to>
      <xdr:col>107</xdr:col>
      <xdr:colOff>101600</xdr:colOff>
      <xdr:row>58</xdr:row>
      <xdr:rowOff>91836</xdr:rowOff>
    </xdr:to>
    <xdr:sp textlink="">
      <xdr:nvSpPr>
        <xdr:cNvPr id="810" name="楕円 809">
          <a:extLst>
            <a:ext uri="{FF2B5EF4-FFF2-40B4-BE49-F238E27FC236}">
              <a16:creationId xmlns:a16="http://schemas.microsoft.com/office/drawing/2014/main" id="{00000000-0008-0000-0600-00002A030000}"/>
            </a:ext>
          </a:extLst>
        </xdr:cNvPr>
        <xdr:cNvSpPr/>
      </xdr:nvSpPr>
      <xdr:spPr>
        <a:xfrm>
          <a:off x="20383500" y="99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108363</xdr:rowOff>
    </xdr:from>
    <xdr:ext cx="469744"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162052</xdr:rowOff>
    </xdr:from>
    <xdr:to>
      <xdr:col>102</xdr:col>
      <xdr:colOff>165100</xdr:colOff>
      <xdr:row>58</xdr:row>
      <xdr:rowOff>92202</xdr:rowOff>
    </xdr:to>
    <xdr:sp textlink="">
      <xdr:nvSpPr>
        <xdr:cNvPr id="812" name="楕円 811">
          <a:extLst>
            <a:ext uri="{FF2B5EF4-FFF2-40B4-BE49-F238E27FC236}">
              <a16:creationId xmlns:a16="http://schemas.microsoft.com/office/drawing/2014/main" id="{00000000-0008-0000-0600-00002C030000}"/>
            </a:ext>
          </a:extLst>
        </xdr:cNvPr>
        <xdr:cNvSpPr/>
      </xdr:nvSpPr>
      <xdr:spPr>
        <a:xfrm>
          <a:off x="19494500" y="99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83329</xdr:rowOff>
    </xdr:from>
    <xdr:ext cx="469744"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2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162327</xdr:rowOff>
    </xdr:from>
    <xdr:to>
      <xdr:col>98</xdr:col>
      <xdr:colOff>38100</xdr:colOff>
      <xdr:row>58</xdr:row>
      <xdr:rowOff>92477</xdr:rowOff>
    </xdr:to>
    <xdr:sp textlink="">
      <xdr:nvSpPr>
        <xdr:cNvPr id="814" name="楕円 813">
          <a:extLst>
            <a:ext uri="{FF2B5EF4-FFF2-40B4-BE49-F238E27FC236}">
              <a16:creationId xmlns:a16="http://schemas.microsoft.com/office/drawing/2014/main" id="{00000000-0008-0000-0600-00002E030000}"/>
            </a:ext>
          </a:extLst>
        </xdr:cNvPr>
        <xdr:cNvSpPr/>
      </xdr:nvSpPr>
      <xdr:spPr>
        <a:xfrm>
          <a:off x="18605500" y="99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83604</xdr:rowOff>
    </xdr:from>
    <xdr:ext cx="469744"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2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54759</xdr:rowOff>
    </xdr:from>
    <xdr:to>
      <xdr:col>116</xdr:col>
      <xdr:colOff>63500</xdr:colOff>
      <xdr:row>74</xdr:row>
      <xdr:rowOff>75986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74205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54759</xdr:rowOff>
    </xdr:from>
    <xdr:to>
      <xdr:col>111</xdr:col>
      <xdr:colOff>177800</xdr:colOff>
      <xdr:row>74</xdr:row>
      <xdr:rowOff>102340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42059"/>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102340</xdr:rowOff>
    </xdr:from>
    <xdr:to>
      <xdr:col>107</xdr:col>
      <xdr:colOff>50800</xdr:colOff>
      <xdr:row>74</xdr:row>
      <xdr:rowOff>126735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89640"/>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93556</xdr:rowOff>
    </xdr:from>
    <xdr:to>
      <xdr:col>102</xdr:col>
      <xdr:colOff>114300</xdr:colOff>
      <xdr:row>74</xdr:row>
      <xdr:rowOff>126735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780856"/>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25186</xdr:rowOff>
    </xdr:from>
    <xdr:to>
      <xdr:col>116</xdr:col>
      <xdr:colOff>114300</xdr:colOff>
      <xdr:row>74</xdr:row>
      <xdr:rowOff>126786</xdr:rowOff>
    </xdr:to>
    <xdr:sp textlink="">
      <xdr:nvSpPr>
        <xdr:cNvPr id="866" name="楕円 865">
          <a:extLst>
            <a:ext uri="{FF2B5EF4-FFF2-40B4-BE49-F238E27FC236}">
              <a16:creationId xmlns:a16="http://schemas.microsoft.com/office/drawing/2014/main" id="{00000000-0008-0000-0600-000062030000}"/>
            </a:ext>
          </a:extLst>
        </xdr:cNvPr>
        <xdr:cNvSpPr/>
      </xdr:nvSpPr>
      <xdr:spPr>
        <a:xfrm>
          <a:off x="22110700" y="127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48063</xdr:rowOff>
    </xdr:from>
    <xdr:ext cx="534377" cy="259045"/>
    <xdr:sp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6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3959</xdr:rowOff>
    </xdr:from>
    <xdr:to>
      <xdr:col>112</xdr:col>
      <xdr:colOff>38100</xdr:colOff>
      <xdr:row>74</xdr:row>
      <xdr:rowOff>105559</xdr:rowOff>
    </xdr:to>
    <xdr:sp textlink="">
      <xdr:nvSpPr>
        <xdr:cNvPr id="868" name="楕円 867">
          <a:extLst>
            <a:ext uri="{FF2B5EF4-FFF2-40B4-BE49-F238E27FC236}">
              <a16:creationId xmlns:a16="http://schemas.microsoft.com/office/drawing/2014/main" id="{00000000-0008-0000-0600-000064030000}"/>
            </a:ext>
          </a:extLst>
        </xdr:cNvPr>
        <xdr:cNvSpPr/>
      </xdr:nvSpPr>
      <xdr:spPr>
        <a:xfrm>
          <a:off x="21272500" y="1269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122086</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6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51540</xdr:rowOff>
    </xdr:from>
    <xdr:to>
      <xdr:col>107</xdr:col>
      <xdr:colOff>101600</xdr:colOff>
      <xdr:row>74</xdr:row>
      <xdr:rowOff>153140</xdr:rowOff>
    </xdr:to>
    <xdr:sp textlink="">
      <xdr:nvSpPr>
        <xdr:cNvPr id="870" name="楕円 869">
          <a:extLst>
            <a:ext uri="{FF2B5EF4-FFF2-40B4-BE49-F238E27FC236}">
              <a16:creationId xmlns:a16="http://schemas.microsoft.com/office/drawing/2014/main" id="{00000000-0008-0000-0600-000066030000}"/>
            </a:ext>
          </a:extLst>
        </xdr:cNvPr>
        <xdr:cNvSpPr/>
      </xdr:nvSpPr>
      <xdr:spPr>
        <a:xfrm>
          <a:off x="20383500" y="127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169667</xdr:rowOff>
    </xdr:from>
    <xdr:ext cx="534377"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75935</xdr:rowOff>
    </xdr:from>
    <xdr:to>
      <xdr:col>102</xdr:col>
      <xdr:colOff>165100</xdr:colOff>
      <xdr:row>75</xdr:row>
      <xdr:rowOff>6085</xdr:rowOff>
    </xdr:to>
    <xdr:sp textlink="">
      <xdr:nvSpPr>
        <xdr:cNvPr id="872" name="楕円 871">
          <a:extLst>
            <a:ext uri="{FF2B5EF4-FFF2-40B4-BE49-F238E27FC236}">
              <a16:creationId xmlns:a16="http://schemas.microsoft.com/office/drawing/2014/main" id="{00000000-0008-0000-0600-000068030000}"/>
            </a:ext>
          </a:extLst>
        </xdr:cNvPr>
        <xdr:cNvSpPr/>
      </xdr:nvSpPr>
      <xdr:spPr>
        <a:xfrm>
          <a:off x="19494500" y="127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22612</xdr:rowOff>
    </xdr:from>
    <xdr:ext cx="534377"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42756</xdr:rowOff>
    </xdr:from>
    <xdr:to>
      <xdr:col>98</xdr:col>
      <xdr:colOff>38100</xdr:colOff>
      <xdr:row>74</xdr:row>
      <xdr:rowOff>144356</xdr:rowOff>
    </xdr:to>
    <xdr:sp textlink="">
      <xdr:nvSpPr>
        <xdr:cNvPr id="874" name="楕円 873">
          <a:extLst>
            <a:ext uri="{FF2B5EF4-FFF2-40B4-BE49-F238E27FC236}">
              <a16:creationId xmlns:a16="http://schemas.microsoft.com/office/drawing/2014/main" id="{00000000-0008-0000-0600-00006A030000}"/>
            </a:ext>
          </a:extLst>
        </xdr:cNvPr>
        <xdr:cNvSpPr/>
      </xdr:nvSpPr>
      <xdr:spPr>
        <a:xfrm>
          <a:off x="18605500" y="127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160883</xdr:rowOff>
    </xdr:from>
    <xdr:ext cx="534377"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●人件費は、</a:t>
          </a:r>
          <a:r>
            <a:rPr kumimoji="1" lang="ja-JP" altLang="en-US" sz="1100" b="0" i="0" baseline="0">
              <a:solidFill>
                <a:sysClr val="windowText" lastClr="000000"/>
              </a:solidFill>
              <a:effectLst/>
              <a:latin typeface="+mn-lt"/>
              <a:ea typeface="+mn-ea"/>
              <a:cs typeface="+mn-cs"/>
            </a:rPr>
            <a:t>人事院勧告にともない職員給与等が増加しているが、</a:t>
          </a:r>
          <a:r>
            <a:rPr kumimoji="1" lang="ja-JP" altLang="ja-JP" sz="1100" b="0" i="0" baseline="0">
              <a:solidFill>
                <a:sysClr val="windowText" lastClr="000000"/>
              </a:solidFill>
              <a:effectLst/>
              <a:latin typeface="+mn-lt"/>
              <a:ea typeface="+mn-ea"/>
              <a:cs typeface="+mn-cs"/>
            </a:rPr>
            <a:t>類似団体より下回っている。　　　　　　　　　</a:t>
          </a: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　●扶助費は、障害者福祉サービス事業費や障害児通所給付事業費などの経常的なもののほか、</a:t>
          </a:r>
          <a:r>
            <a:rPr kumimoji="1" lang="ja-JP" altLang="en-US" sz="1100" b="0" i="0" baseline="0">
              <a:solidFill>
                <a:sysClr val="windowText" lastClr="000000"/>
              </a:solidFill>
              <a:effectLst/>
              <a:latin typeface="+mn-lt"/>
              <a:ea typeface="+mn-ea"/>
              <a:cs typeface="+mn-cs"/>
            </a:rPr>
            <a:t>国の制度改正により児童手当の対象範囲が広がったため増加となり、依然として</a:t>
          </a:r>
          <a:r>
            <a:rPr kumimoji="1" lang="ja-JP" altLang="ja-JP" sz="1100" b="0" i="0" baseline="0">
              <a:solidFill>
                <a:sysClr val="windowText" lastClr="000000"/>
              </a:solidFill>
              <a:effectLst/>
              <a:latin typeface="+mn-lt"/>
              <a:ea typeface="+mn-ea"/>
              <a:cs typeface="+mn-cs"/>
            </a:rPr>
            <a:t>類似団体を上回った。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●補助費等は、</a:t>
          </a:r>
          <a:r>
            <a:rPr kumimoji="1" lang="ja-JP" altLang="en-US" sz="1100" b="0" i="0" baseline="0">
              <a:solidFill>
                <a:sysClr val="windowText" lastClr="000000"/>
              </a:solidFill>
              <a:effectLst/>
              <a:latin typeface="+mn-lt"/>
              <a:ea typeface="+mn-ea"/>
              <a:cs typeface="+mn-cs"/>
            </a:rPr>
            <a:t>し尿についての補償金の歳出があったため増額となり、</a:t>
          </a:r>
          <a:r>
            <a:rPr kumimoji="1" lang="ja-JP" altLang="ja-JP" sz="1100" b="0" i="0" baseline="0">
              <a:solidFill>
                <a:sysClr val="windowText" lastClr="000000"/>
              </a:solidFill>
              <a:effectLst/>
              <a:latin typeface="+mn-lt"/>
              <a:ea typeface="+mn-ea"/>
              <a:cs typeface="+mn-cs"/>
            </a:rPr>
            <a:t>類似団体を</a:t>
          </a:r>
          <a:r>
            <a:rPr kumimoji="1" lang="ja-JP" altLang="en-US" sz="1100" b="0" i="0" baseline="0">
              <a:solidFill>
                <a:sysClr val="windowText" lastClr="000000"/>
              </a:solidFill>
              <a:effectLst/>
              <a:latin typeface="+mn-lt"/>
              <a:ea typeface="+mn-ea"/>
              <a:cs typeface="+mn-cs"/>
            </a:rPr>
            <a:t>上</a:t>
          </a:r>
          <a:r>
            <a:rPr kumimoji="1" lang="ja-JP" altLang="ja-JP" sz="1100" b="0" i="0" baseline="0">
              <a:solidFill>
                <a:sysClr val="windowText" lastClr="000000"/>
              </a:solidFill>
              <a:effectLst/>
              <a:latin typeface="+mn-lt"/>
              <a:ea typeface="+mn-ea"/>
              <a:cs typeface="+mn-cs"/>
            </a:rPr>
            <a:t>回った。　</a:t>
          </a:r>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●積立金は、</a:t>
          </a:r>
          <a:r>
            <a:rPr kumimoji="1" lang="ja-JP" altLang="en-US" sz="1100" b="0" i="0" baseline="0">
              <a:solidFill>
                <a:sysClr val="windowText" lastClr="000000"/>
              </a:solidFill>
              <a:effectLst/>
              <a:latin typeface="+mn-lt"/>
              <a:ea typeface="+mn-ea"/>
              <a:cs typeface="+mn-cs"/>
            </a:rPr>
            <a:t>財政調整基金や</a:t>
          </a:r>
          <a:r>
            <a:rPr kumimoji="1" lang="ja-JP" altLang="ja-JP" sz="1100" b="0" i="0" baseline="0">
              <a:solidFill>
                <a:sysClr val="windowText" lastClr="000000"/>
              </a:solidFill>
              <a:effectLst/>
              <a:latin typeface="+mn-lt"/>
              <a:ea typeface="+mn-ea"/>
              <a:cs typeface="+mn-cs"/>
            </a:rPr>
            <a:t>減債基金、公共施設等整備基金に積立てた</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、類似団体を</a:t>
          </a:r>
          <a:r>
            <a:rPr kumimoji="1" lang="ja-JP" altLang="en-US" sz="1100" b="0" i="0" baseline="0">
              <a:solidFill>
                <a:sysClr val="windowText" lastClr="000000"/>
              </a:solidFill>
              <a:effectLst/>
              <a:latin typeface="+mn-lt"/>
              <a:ea typeface="+mn-ea"/>
              <a:cs typeface="+mn-cs"/>
            </a:rPr>
            <a:t>下</a:t>
          </a:r>
          <a:r>
            <a:rPr kumimoji="1" lang="ja-JP" altLang="ja-JP" sz="1100" b="0" i="0" baseline="0">
              <a:solidFill>
                <a:sysClr val="windowText" lastClr="000000"/>
              </a:solidFill>
              <a:effectLst/>
              <a:latin typeface="+mn-lt"/>
              <a:ea typeface="+mn-ea"/>
              <a:cs typeface="+mn-cs"/>
            </a:rPr>
            <a:t>回った。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●物件費は、過去の行財政改革の効果で、いずれの年も類似団体を下回っている。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●普通建設事業費は、</a:t>
          </a:r>
          <a:r>
            <a:rPr kumimoji="1" lang="ja-JP" altLang="en-US" sz="1100" b="0" i="0" baseline="0">
              <a:solidFill>
                <a:sysClr val="windowText" lastClr="000000"/>
              </a:solidFill>
              <a:effectLst/>
              <a:latin typeface="+mn-lt"/>
              <a:ea typeface="+mn-ea"/>
              <a:cs typeface="+mn-cs"/>
            </a:rPr>
            <a:t>老朽化が進んでいる学校施設や</a:t>
          </a:r>
          <a:r>
            <a:rPr kumimoji="1" lang="ja-JP" altLang="ja-JP" sz="1100" b="0" i="0" baseline="0">
              <a:solidFill>
                <a:sysClr val="windowText" lastClr="000000"/>
              </a:solidFill>
              <a:effectLst/>
              <a:latin typeface="+mn-lt"/>
              <a:ea typeface="+mn-ea"/>
              <a:cs typeface="+mn-cs"/>
            </a:rPr>
            <a:t>、町営住宅の除却工事を行ったことにより増加している。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●公債費は、施設の老朽化により投資的事業費が増加していることもあり、今後も増える見込みであるが、類似団体より下回っている。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27,040
11.01
13,151,103
12,443,044
645,531
6,646,689
7,186,454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68834</xdr:rowOff>
    </xdr:from>
    <xdr:to>
      <xdr:col>24</xdr:col>
      <xdr:colOff>63500</xdr:colOff>
      <xdr:row>35</xdr:row>
      <xdr:rowOff>99314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9584"/>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68834</xdr:rowOff>
    </xdr:from>
    <xdr:to>
      <xdr:col>19</xdr:col>
      <xdr:colOff>177800</xdr:colOff>
      <xdr:row>35</xdr:row>
      <xdr:rowOff>84836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958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84836</xdr:rowOff>
    </xdr:from>
    <xdr:to>
      <xdr:col>15</xdr:col>
      <xdr:colOff>50800</xdr:colOff>
      <xdr:row>35</xdr:row>
      <xdr:rowOff>90932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558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74168</xdr:rowOff>
    </xdr:from>
    <xdr:to>
      <xdr:col>10</xdr:col>
      <xdr:colOff>114300</xdr:colOff>
      <xdr:row>35</xdr:row>
      <xdr:rowOff>90932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491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48514</xdr:rowOff>
    </xdr:from>
    <xdr:to>
      <xdr:col>24</xdr:col>
      <xdr:colOff>114300</xdr:colOff>
      <xdr:row>35</xdr:row>
      <xdr:rowOff>150114</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26941</xdr:rowOff>
    </xdr:from>
    <xdr:ext cx="469744" cy="259045"/>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18034</xdr:rowOff>
    </xdr:from>
    <xdr:to>
      <xdr:col>20</xdr:col>
      <xdr:colOff>38100</xdr:colOff>
      <xdr:row>35</xdr:row>
      <xdr:rowOff>119634</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110761</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34036</xdr:rowOff>
    </xdr:from>
    <xdr:to>
      <xdr:col>15</xdr:col>
      <xdr:colOff>101600</xdr:colOff>
      <xdr:row>35</xdr:row>
      <xdr:rowOff>135636</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126763</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40132</xdr:rowOff>
    </xdr:from>
    <xdr:to>
      <xdr:col>10</xdr:col>
      <xdr:colOff>165100</xdr:colOff>
      <xdr:row>35</xdr:row>
      <xdr:rowOff>141732</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132859</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23368</xdr:rowOff>
    </xdr:from>
    <xdr:to>
      <xdr:col>6</xdr:col>
      <xdr:colOff>38100</xdr:colOff>
      <xdr:row>35</xdr:row>
      <xdr:rowOff>124968</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141495</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168705</xdr:rowOff>
    </xdr:from>
    <xdr:to>
      <xdr:col>24</xdr:col>
      <xdr:colOff>63500</xdr:colOff>
      <xdr:row>57</xdr:row>
      <xdr:rowOff>169769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1355"/>
          <a:ext cx="838200" cy="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169769</xdr:rowOff>
    </xdr:from>
    <xdr:to>
      <xdr:col>19</xdr:col>
      <xdr:colOff>177800</xdr:colOff>
      <xdr:row>58</xdr:row>
      <xdr:rowOff>15029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2419"/>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158796</xdr:rowOff>
    </xdr:from>
    <xdr:to>
      <xdr:col>15</xdr:col>
      <xdr:colOff>50800</xdr:colOff>
      <xdr:row>58</xdr:row>
      <xdr:rowOff>15029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1446"/>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13513</xdr:rowOff>
    </xdr:from>
    <xdr:to>
      <xdr:col>10</xdr:col>
      <xdr:colOff>114300</xdr:colOff>
      <xdr:row>57</xdr:row>
      <xdr:rowOff>158796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4713"/>
          <a:ext cx="889000" cy="3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117905</xdr:rowOff>
    </xdr:from>
    <xdr:to>
      <xdr:col>24</xdr:col>
      <xdr:colOff>114300</xdr:colOff>
      <xdr:row>58</xdr:row>
      <xdr:rowOff>48055</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4584700" y="98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32832</xdr:rowOff>
    </xdr:from>
    <xdr:ext cx="534377" cy="259045"/>
    <xdr:sp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118969</xdr:rowOff>
    </xdr:from>
    <xdr:to>
      <xdr:col>20</xdr:col>
      <xdr:colOff>38100</xdr:colOff>
      <xdr:row>58</xdr:row>
      <xdr:rowOff>49119</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3746500" y="989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40246</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135679</xdr:rowOff>
    </xdr:from>
    <xdr:to>
      <xdr:col>15</xdr:col>
      <xdr:colOff>101600</xdr:colOff>
      <xdr:row>58</xdr:row>
      <xdr:rowOff>65829</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2857500" y="99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56956</xdr:rowOff>
    </xdr:from>
    <xdr:ext cx="534377"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107996</xdr:rowOff>
    </xdr:from>
    <xdr:to>
      <xdr:col>10</xdr:col>
      <xdr:colOff>165100</xdr:colOff>
      <xdr:row>58</xdr:row>
      <xdr:rowOff>38146</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968500" y="988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29273</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134163</xdr:rowOff>
    </xdr:from>
    <xdr:to>
      <xdr:col>6</xdr:col>
      <xdr:colOff>38100</xdr:colOff>
      <xdr:row>56</xdr:row>
      <xdr:rowOff>64313</xdr:rowOff>
    </xdr:to>
    <xdr:sp textlink="">
      <xdr:nvSpPr>
        <xdr:cNvPr id="145" name="楕円 144">
          <a:extLst>
            <a:ext uri="{FF2B5EF4-FFF2-40B4-BE49-F238E27FC236}">
              <a16:creationId xmlns:a16="http://schemas.microsoft.com/office/drawing/2014/main" id="{00000000-0008-0000-0700-000091000000}"/>
            </a:ext>
          </a:extLst>
        </xdr:cNvPr>
        <xdr:cNvSpPr/>
      </xdr:nvSpPr>
      <xdr:spPr>
        <a:xfrm>
          <a:off x="1079500" y="9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55440</xdr:rowOff>
    </xdr:from>
    <xdr:ext cx="599010" cy="259045"/>
    <xdr:sp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143243</xdr:rowOff>
    </xdr:from>
    <xdr:to>
      <xdr:col>24</xdr:col>
      <xdr:colOff>63500</xdr:colOff>
      <xdr:row>74</xdr:row>
      <xdr:rowOff>129657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59093"/>
          <a:ext cx="838200" cy="15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129657</xdr:rowOff>
    </xdr:from>
    <xdr:to>
      <xdr:col>19</xdr:col>
      <xdr:colOff>177800</xdr:colOff>
      <xdr:row>74</xdr:row>
      <xdr:rowOff>168983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6957"/>
          <a:ext cx="889000" cy="3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168983</xdr:rowOff>
    </xdr:from>
    <xdr:to>
      <xdr:col>15</xdr:col>
      <xdr:colOff>50800</xdr:colOff>
      <xdr:row>75</xdr:row>
      <xdr:rowOff>43231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56283"/>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43231</xdr:rowOff>
    </xdr:from>
    <xdr:to>
      <xdr:col>10</xdr:col>
      <xdr:colOff>114300</xdr:colOff>
      <xdr:row>76</xdr:row>
      <xdr:rowOff>136728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1981"/>
          <a:ext cx="889000" cy="26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92443</xdr:rowOff>
    </xdr:from>
    <xdr:to>
      <xdr:col>24</xdr:col>
      <xdr:colOff>114300</xdr:colOff>
      <xdr:row>74</xdr:row>
      <xdr:rowOff>22593</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4584700" y="126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115320</xdr:rowOff>
    </xdr:from>
    <xdr:ext cx="599010" cy="259045"/>
    <xdr:sp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5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78857</xdr:rowOff>
    </xdr:from>
    <xdr:to>
      <xdr:col>20</xdr:col>
      <xdr:colOff>38100</xdr:colOff>
      <xdr:row>75</xdr:row>
      <xdr:rowOff>9007</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3746500" y="1276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25534</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118183</xdr:rowOff>
    </xdr:from>
    <xdr:to>
      <xdr:col>15</xdr:col>
      <xdr:colOff>101600</xdr:colOff>
      <xdr:row>75</xdr:row>
      <xdr:rowOff>48333</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2857500" y="128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64860</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163881</xdr:rowOff>
    </xdr:from>
    <xdr:to>
      <xdr:col>10</xdr:col>
      <xdr:colOff>165100</xdr:colOff>
      <xdr:row>75</xdr:row>
      <xdr:rowOff>94031</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968500" y="12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110558</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85928</xdr:rowOff>
    </xdr:from>
    <xdr:to>
      <xdr:col>6</xdr:col>
      <xdr:colOff>38100</xdr:colOff>
      <xdr:row>77</xdr:row>
      <xdr:rowOff>16078</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079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32605</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157257</xdr:rowOff>
    </xdr:from>
    <xdr:to>
      <xdr:col>24</xdr:col>
      <xdr:colOff>63500</xdr:colOff>
      <xdr:row>98</xdr:row>
      <xdr:rowOff>166568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59357"/>
          <a:ext cx="8382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151755</xdr:rowOff>
    </xdr:from>
    <xdr:to>
      <xdr:col>19</xdr:col>
      <xdr:colOff>177800</xdr:colOff>
      <xdr:row>98</xdr:row>
      <xdr:rowOff>157257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53855"/>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113503</xdr:rowOff>
    </xdr:from>
    <xdr:to>
      <xdr:col>15</xdr:col>
      <xdr:colOff>50800</xdr:colOff>
      <xdr:row>98</xdr:row>
      <xdr:rowOff>151755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15603"/>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113503</xdr:rowOff>
    </xdr:from>
    <xdr:to>
      <xdr:col>10</xdr:col>
      <xdr:colOff>114300</xdr:colOff>
      <xdr:row>99</xdr:row>
      <xdr:rowOff>34423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5603"/>
          <a:ext cx="889000" cy="9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115768</xdr:rowOff>
    </xdr:from>
    <xdr:to>
      <xdr:col>24</xdr:col>
      <xdr:colOff>114300</xdr:colOff>
      <xdr:row>99</xdr:row>
      <xdr:rowOff>45918</xdr:rowOff>
    </xdr:to>
    <xdr:sp textlink="">
      <xdr:nvSpPr>
        <xdr:cNvPr id="251" name="楕円 250">
          <a:extLst>
            <a:ext uri="{FF2B5EF4-FFF2-40B4-BE49-F238E27FC236}">
              <a16:creationId xmlns:a16="http://schemas.microsoft.com/office/drawing/2014/main" id="{00000000-0008-0000-0700-0000FB000000}"/>
            </a:ext>
          </a:extLst>
        </xdr:cNvPr>
        <xdr:cNvSpPr/>
      </xdr:nvSpPr>
      <xdr:spPr>
        <a:xfrm>
          <a:off x="4584700" y="169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30695</xdr:rowOff>
    </xdr:from>
    <xdr:ext cx="534377" cy="259045"/>
    <xdr:sp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106457</xdr:rowOff>
    </xdr:from>
    <xdr:to>
      <xdr:col>20</xdr:col>
      <xdr:colOff>38100</xdr:colOff>
      <xdr:row>99</xdr:row>
      <xdr:rowOff>36607</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3746500" y="1690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27734</xdr:rowOff>
    </xdr:from>
    <xdr:ext cx="534377"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0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100955</xdr:rowOff>
    </xdr:from>
    <xdr:to>
      <xdr:col>15</xdr:col>
      <xdr:colOff>101600</xdr:colOff>
      <xdr:row>99</xdr:row>
      <xdr:rowOff>31105</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2857500" y="169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22232</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9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62703</xdr:rowOff>
    </xdr:from>
    <xdr:to>
      <xdr:col>10</xdr:col>
      <xdr:colOff>165100</xdr:colOff>
      <xdr:row>98</xdr:row>
      <xdr:rowOff>164303</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1968500" y="1686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155430</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155073</xdr:rowOff>
    </xdr:from>
    <xdr:to>
      <xdr:col>6</xdr:col>
      <xdr:colOff>38100</xdr:colOff>
      <xdr:row>99</xdr:row>
      <xdr:rowOff>85223</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1079500" y="169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76350</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4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75365</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61915"/>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24565</xdr:rowOff>
    </xdr:from>
    <xdr:to>
      <xdr:col>36</xdr:col>
      <xdr:colOff>165100</xdr:colOff>
      <xdr:row>39</xdr:row>
      <xdr:rowOff>126165</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6921500" y="67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117292</xdr:rowOff>
    </xdr:from>
    <xdr:ext cx="313932"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03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3016</xdr:rowOff>
    </xdr:from>
    <xdr:to>
      <xdr:col>55</xdr:col>
      <xdr:colOff>0</xdr:colOff>
      <xdr:row>59</xdr:row>
      <xdr:rowOff>9703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18566"/>
          <a:ext cx="8382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9703</xdr:rowOff>
    </xdr:from>
    <xdr:to>
      <xdr:col>50</xdr:col>
      <xdr:colOff>114300</xdr:colOff>
      <xdr:row>59</xdr:row>
      <xdr:rowOff>10788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25253"/>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10788</xdr:rowOff>
    </xdr:from>
    <xdr:to>
      <xdr:col>45</xdr:col>
      <xdr:colOff>177800</xdr:colOff>
      <xdr:row>59</xdr:row>
      <xdr:rowOff>11055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633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7055</xdr:rowOff>
    </xdr:from>
    <xdr:to>
      <xdr:col>41</xdr:col>
      <xdr:colOff>50800</xdr:colOff>
      <xdr:row>59</xdr:row>
      <xdr:rowOff>11055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2260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123666</xdr:rowOff>
    </xdr:from>
    <xdr:to>
      <xdr:col>55</xdr:col>
      <xdr:colOff>50800</xdr:colOff>
      <xdr:row>59</xdr:row>
      <xdr:rowOff>53816</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10426700" y="1006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38593</xdr:rowOff>
    </xdr:from>
    <xdr:ext cx="469744" cy="259045"/>
    <xdr:sp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130353</xdr:rowOff>
    </xdr:from>
    <xdr:to>
      <xdr:col>50</xdr:col>
      <xdr:colOff>165100</xdr:colOff>
      <xdr:row>59</xdr:row>
      <xdr:rowOff>60503</xdr:rowOff>
    </xdr:to>
    <xdr:sp textlink="">
      <xdr:nvSpPr>
        <xdr:cNvPr id="369" name="楕円 368">
          <a:extLst>
            <a:ext uri="{FF2B5EF4-FFF2-40B4-BE49-F238E27FC236}">
              <a16:creationId xmlns:a16="http://schemas.microsoft.com/office/drawing/2014/main" id="{00000000-0008-0000-0700-000071010000}"/>
            </a:ext>
          </a:extLst>
        </xdr:cNvPr>
        <xdr:cNvSpPr/>
      </xdr:nvSpPr>
      <xdr:spPr>
        <a:xfrm>
          <a:off x="9588500" y="100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51630</xdr:rowOff>
    </xdr:from>
    <xdr:ext cx="469744"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6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131438</xdr:rowOff>
    </xdr:from>
    <xdr:to>
      <xdr:col>46</xdr:col>
      <xdr:colOff>38100</xdr:colOff>
      <xdr:row>59</xdr:row>
      <xdr:rowOff>61588</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8699500" y="100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52715</xdr:rowOff>
    </xdr:from>
    <xdr:ext cx="469744"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131705</xdr:rowOff>
    </xdr:from>
    <xdr:to>
      <xdr:col>41</xdr:col>
      <xdr:colOff>101600</xdr:colOff>
      <xdr:row>59</xdr:row>
      <xdr:rowOff>61855</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7810500" y="10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52982</xdr:rowOff>
    </xdr:from>
    <xdr:ext cx="469744"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127705</xdr:rowOff>
    </xdr:from>
    <xdr:to>
      <xdr:col>36</xdr:col>
      <xdr:colOff>165100</xdr:colOff>
      <xdr:row>59</xdr:row>
      <xdr:rowOff>57855</xdr:rowOff>
    </xdr:to>
    <xdr:sp textlink="">
      <xdr:nvSpPr>
        <xdr:cNvPr id="375" name="楕円 374">
          <a:extLst>
            <a:ext uri="{FF2B5EF4-FFF2-40B4-BE49-F238E27FC236}">
              <a16:creationId xmlns:a16="http://schemas.microsoft.com/office/drawing/2014/main" id="{00000000-0008-0000-0700-000077010000}"/>
            </a:ext>
          </a:extLst>
        </xdr:cNvPr>
        <xdr:cNvSpPr/>
      </xdr:nvSpPr>
      <xdr:spPr>
        <a:xfrm>
          <a:off x="6921500" y="100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48982</xdr:rowOff>
    </xdr:from>
    <xdr:ext cx="469744" cy="259045"/>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146768</xdr:rowOff>
    </xdr:from>
    <xdr:to>
      <xdr:col>55</xdr:col>
      <xdr:colOff>0</xdr:colOff>
      <xdr:row>78</xdr:row>
      <xdr:rowOff>149130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19868"/>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50336</xdr:rowOff>
    </xdr:from>
    <xdr:to>
      <xdr:col>50</xdr:col>
      <xdr:colOff>114300</xdr:colOff>
      <xdr:row>78</xdr:row>
      <xdr:rowOff>149130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23436"/>
          <a:ext cx="889000" cy="9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38715</xdr:rowOff>
    </xdr:from>
    <xdr:to>
      <xdr:col>45</xdr:col>
      <xdr:colOff>177800</xdr:colOff>
      <xdr:row>78</xdr:row>
      <xdr:rowOff>50336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11815"/>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41650</xdr:rowOff>
    </xdr:from>
    <xdr:to>
      <xdr:col>41</xdr:col>
      <xdr:colOff>50800</xdr:colOff>
      <xdr:row>78</xdr:row>
      <xdr:rowOff>38715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43300"/>
          <a:ext cx="889000" cy="1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95968</xdr:rowOff>
    </xdr:from>
    <xdr:to>
      <xdr:col>55</xdr:col>
      <xdr:colOff>50800</xdr:colOff>
      <xdr:row>79</xdr:row>
      <xdr:rowOff>26118</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10426700" y="134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10895</xdr:rowOff>
    </xdr:from>
    <xdr:ext cx="469744" cy="259045"/>
    <xdr:sp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98330</xdr:rowOff>
    </xdr:from>
    <xdr:to>
      <xdr:col>50</xdr:col>
      <xdr:colOff>165100</xdr:colOff>
      <xdr:row>79</xdr:row>
      <xdr:rowOff>28480</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9588500" y="134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19607</xdr:rowOff>
    </xdr:from>
    <xdr:ext cx="469744"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170986</xdr:rowOff>
    </xdr:from>
    <xdr:to>
      <xdr:col>46</xdr:col>
      <xdr:colOff>38100</xdr:colOff>
      <xdr:row>78</xdr:row>
      <xdr:rowOff>101136</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8699500" y="133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92263</xdr:rowOff>
    </xdr:from>
    <xdr:ext cx="469744"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6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159365</xdr:rowOff>
    </xdr:from>
    <xdr:to>
      <xdr:col>41</xdr:col>
      <xdr:colOff>101600</xdr:colOff>
      <xdr:row>78</xdr:row>
      <xdr:rowOff>89515</xdr:rowOff>
    </xdr:to>
    <xdr:sp textlink="">
      <xdr:nvSpPr>
        <xdr:cNvPr id="430" name="楕円 429">
          <a:extLst>
            <a:ext uri="{FF2B5EF4-FFF2-40B4-BE49-F238E27FC236}">
              <a16:creationId xmlns:a16="http://schemas.microsoft.com/office/drawing/2014/main" id="{00000000-0008-0000-0700-0000AE010000}"/>
            </a:ext>
          </a:extLst>
        </xdr:cNvPr>
        <xdr:cNvSpPr/>
      </xdr:nvSpPr>
      <xdr:spPr>
        <a:xfrm>
          <a:off x="7810500" y="133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106042</xdr:rowOff>
    </xdr:from>
    <xdr:ext cx="469744"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3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162300</xdr:rowOff>
    </xdr:from>
    <xdr:to>
      <xdr:col>36</xdr:col>
      <xdr:colOff>165100</xdr:colOff>
      <xdr:row>77</xdr:row>
      <xdr:rowOff>92450</xdr:rowOff>
    </xdr:to>
    <xdr:sp textlink="">
      <xdr:nvSpPr>
        <xdr:cNvPr id="432" name="楕円 431">
          <a:extLst>
            <a:ext uri="{FF2B5EF4-FFF2-40B4-BE49-F238E27FC236}">
              <a16:creationId xmlns:a16="http://schemas.microsoft.com/office/drawing/2014/main" id="{00000000-0008-0000-0700-0000B0010000}"/>
            </a:ext>
          </a:extLst>
        </xdr:cNvPr>
        <xdr:cNvSpPr/>
      </xdr:nvSpPr>
      <xdr:spPr>
        <a:xfrm>
          <a:off x="6921500" y="13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108976</xdr:rowOff>
    </xdr:from>
    <xdr:ext cx="534377" cy="259045"/>
    <xdr:sp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167182</xdr:rowOff>
    </xdr:from>
    <xdr:to>
      <xdr:col>55</xdr:col>
      <xdr:colOff>0</xdr:colOff>
      <xdr:row>96</xdr:row>
      <xdr:rowOff>34634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54932"/>
          <a:ext cx="838200" cy="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67170</xdr:rowOff>
    </xdr:from>
    <xdr:to>
      <xdr:col>50</xdr:col>
      <xdr:colOff>114300</xdr:colOff>
      <xdr:row>96</xdr:row>
      <xdr:rowOff>34634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354920"/>
          <a:ext cx="889000" cy="13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155803</xdr:rowOff>
    </xdr:from>
    <xdr:to>
      <xdr:col>45</xdr:col>
      <xdr:colOff>177800</xdr:colOff>
      <xdr:row>95</xdr:row>
      <xdr:rowOff>67170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72103"/>
          <a:ext cx="889000" cy="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155803</xdr:rowOff>
    </xdr:from>
    <xdr:to>
      <xdr:col>41</xdr:col>
      <xdr:colOff>50800</xdr:colOff>
      <xdr:row>95</xdr:row>
      <xdr:rowOff>51460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72103"/>
          <a:ext cx="889000" cy="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116382</xdr:rowOff>
    </xdr:from>
    <xdr:to>
      <xdr:col>55</xdr:col>
      <xdr:colOff>50800</xdr:colOff>
      <xdr:row>96</xdr:row>
      <xdr:rowOff>46532</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10426700" y="164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139259</xdr:rowOff>
    </xdr:from>
    <xdr:ext cx="534377" cy="259045"/>
    <xdr:sp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155284</xdr:rowOff>
    </xdr:from>
    <xdr:to>
      <xdr:col>50</xdr:col>
      <xdr:colOff>165100</xdr:colOff>
      <xdr:row>96</xdr:row>
      <xdr:rowOff>85434</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9588500" y="164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76561</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16370</xdr:rowOff>
    </xdr:from>
    <xdr:to>
      <xdr:col>46</xdr:col>
      <xdr:colOff>38100</xdr:colOff>
      <xdr:row>95</xdr:row>
      <xdr:rowOff>117970</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8699500" y="163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134497</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105003</xdr:rowOff>
    </xdr:from>
    <xdr:to>
      <xdr:col>41</xdr:col>
      <xdr:colOff>101600</xdr:colOff>
      <xdr:row>95</xdr:row>
      <xdr:rowOff>35153</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7810500" y="162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51680</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660</xdr:rowOff>
    </xdr:from>
    <xdr:to>
      <xdr:col>36</xdr:col>
      <xdr:colOff>165100</xdr:colOff>
      <xdr:row>95</xdr:row>
      <xdr:rowOff>102260</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6921500" y="162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118787</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132124</xdr:rowOff>
    </xdr:from>
    <xdr:to>
      <xdr:col>85</xdr:col>
      <xdr:colOff>127000</xdr:colOff>
      <xdr:row>38</xdr:row>
      <xdr:rowOff>163311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47224"/>
          <a:ext cx="8382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158217</xdr:rowOff>
    </xdr:from>
    <xdr:to>
      <xdr:col>81</xdr:col>
      <xdr:colOff>50800</xdr:colOff>
      <xdr:row>38</xdr:row>
      <xdr:rowOff>163311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73317"/>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158217</xdr:rowOff>
    </xdr:from>
    <xdr:to>
      <xdr:col>76</xdr:col>
      <xdr:colOff>114300</xdr:colOff>
      <xdr:row>39</xdr:row>
      <xdr:rowOff>3879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73317"/>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126343</xdr:rowOff>
    </xdr:from>
    <xdr:to>
      <xdr:col>71</xdr:col>
      <xdr:colOff>177800</xdr:colOff>
      <xdr:row>39</xdr:row>
      <xdr:rowOff>3879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414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81324</xdr:rowOff>
    </xdr:from>
    <xdr:to>
      <xdr:col>85</xdr:col>
      <xdr:colOff>177800</xdr:colOff>
      <xdr:row>39</xdr:row>
      <xdr:rowOff>11474</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6268700" y="65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167701</xdr:rowOff>
    </xdr:from>
    <xdr:ext cx="534377" cy="259045"/>
    <xdr:sp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112511</xdr:rowOff>
    </xdr:from>
    <xdr:to>
      <xdr:col>81</xdr:col>
      <xdr:colOff>101600</xdr:colOff>
      <xdr:row>39</xdr:row>
      <xdr:rowOff>42661</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5430500" y="662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33788</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2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107417</xdr:rowOff>
    </xdr:from>
    <xdr:to>
      <xdr:col>76</xdr:col>
      <xdr:colOff>165100</xdr:colOff>
      <xdr:row>39</xdr:row>
      <xdr:rowOff>37567</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4541500" y="66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28694</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124529</xdr:rowOff>
    </xdr:from>
    <xdr:to>
      <xdr:col>72</xdr:col>
      <xdr:colOff>38100</xdr:colOff>
      <xdr:row>39</xdr:row>
      <xdr:rowOff>54679</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3652500" y="66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45806</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75543</xdr:rowOff>
    </xdr:from>
    <xdr:to>
      <xdr:col>67</xdr:col>
      <xdr:colOff>101600</xdr:colOff>
      <xdr:row>39</xdr:row>
      <xdr:rowOff>5693</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2763500" y="65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168270</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56425</xdr:rowOff>
    </xdr:from>
    <xdr:to>
      <xdr:col>85</xdr:col>
      <xdr:colOff>127000</xdr:colOff>
      <xdr:row>57</xdr:row>
      <xdr:rowOff>89577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29075"/>
          <a:ext cx="838200" cy="3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56425</xdr:rowOff>
    </xdr:from>
    <xdr:to>
      <xdr:col>81</xdr:col>
      <xdr:colOff>50800</xdr:colOff>
      <xdr:row>57</xdr:row>
      <xdr:rowOff>132344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9075"/>
          <a:ext cx="889000" cy="7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132344</xdr:rowOff>
    </xdr:from>
    <xdr:to>
      <xdr:col>76</xdr:col>
      <xdr:colOff>114300</xdr:colOff>
      <xdr:row>57</xdr:row>
      <xdr:rowOff>144871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04994"/>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116648</xdr:rowOff>
    </xdr:from>
    <xdr:to>
      <xdr:col>71</xdr:col>
      <xdr:colOff>177800</xdr:colOff>
      <xdr:row>57</xdr:row>
      <xdr:rowOff>144871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89298"/>
          <a:ext cx="8890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38777</xdr:rowOff>
    </xdr:from>
    <xdr:to>
      <xdr:col>85</xdr:col>
      <xdr:colOff>177800</xdr:colOff>
      <xdr:row>57</xdr:row>
      <xdr:rowOff>140377</xdr:rowOff>
    </xdr:to>
    <xdr:sp textlink="">
      <xdr:nvSpPr>
        <xdr:cNvPr id="596" name="楕円 595">
          <a:extLst>
            <a:ext uri="{FF2B5EF4-FFF2-40B4-BE49-F238E27FC236}">
              <a16:creationId xmlns:a16="http://schemas.microsoft.com/office/drawing/2014/main" id="{00000000-0008-0000-0700-000054020000}"/>
            </a:ext>
          </a:extLst>
        </xdr:cNvPr>
        <xdr:cNvSpPr/>
      </xdr:nvSpPr>
      <xdr:spPr>
        <a:xfrm>
          <a:off x="16268700" y="98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5625</xdr:rowOff>
    </xdr:from>
    <xdr:to>
      <xdr:col>81</xdr:col>
      <xdr:colOff>101600</xdr:colOff>
      <xdr:row>57</xdr:row>
      <xdr:rowOff>107225</xdr:rowOff>
    </xdr:to>
    <xdr:sp textlink="">
      <xdr:nvSpPr>
        <xdr:cNvPr id="598" name="楕円 597">
          <a:extLst>
            <a:ext uri="{FF2B5EF4-FFF2-40B4-BE49-F238E27FC236}">
              <a16:creationId xmlns:a16="http://schemas.microsoft.com/office/drawing/2014/main" id="{00000000-0008-0000-0700-000056020000}"/>
            </a:ext>
          </a:extLst>
        </xdr:cNvPr>
        <xdr:cNvSpPr/>
      </xdr:nvSpPr>
      <xdr:spPr>
        <a:xfrm>
          <a:off x="15430500" y="97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123752</xdr:rowOff>
    </xdr:from>
    <xdr:ext cx="534377"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81544</xdr:rowOff>
    </xdr:from>
    <xdr:to>
      <xdr:col>76</xdr:col>
      <xdr:colOff>165100</xdr:colOff>
      <xdr:row>58</xdr:row>
      <xdr:rowOff>11694</xdr:rowOff>
    </xdr:to>
    <xdr:sp textlink="">
      <xdr:nvSpPr>
        <xdr:cNvPr id="600" name="楕円 599">
          <a:extLst>
            <a:ext uri="{FF2B5EF4-FFF2-40B4-BE49-F238E27FC236}">
              <a16:creationId xmlns:a16="http://schemas.microsoft.com/office/drawing/2014/main" id="{00000000-0008-0000-0700-000058020000}"/>
            </a:ext>
          </a:extLst>
        </xdr:cNvPr>
        <xdr:cNvSpPr/>
      </xdr:nvSpPr>
      <xdr:spPr>
        <a:xfrm>
          <a:off x="14541500" y="985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2821</xdr:rowOff>
    </xdr:from>
    <xdr:ext cx="534377"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94071</xdr:rowOff>
    </xdr:from>
    <xdr:to>
      <xdr:col>72</xdr:col>
      <xdr:colOff>38100</xdr:colOff>
      <xdr:row>58</xdr:row>
      <xdr:rowOff>24221</xdr:rowOff>
    </xdr:to>
    <xdr:sp textlink="">
      <xdr:nvSpPr>
        <xdr:cNvPr id="602" name="楕円 601">
          <a:extLst>
            <a:ext uri="{FF2B5EF4-FFF2-40B4-BE49-F238E27FC236}">
              <a16:creationId xmlns:a16="http://schemas.microsoft.com/office/drawing/2014/main" id="{00000000-0008-0000-0700-00005A020000}"/>
            </a:ext>
          </a:extLst>
        </xdr:cNvPr>
        <xdr:cNvSpPr/>
      </xdr:nvSpPr>
      <xdr:spPr>
        <a:xfrm>
          <a:off x="13652500" y="98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15348</xdr:rowOff>
    </xdr:from>
    <xdr:ext cx="534377"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65848</xdr:rowOff>
    </xdr:from>
    <xdr:to>
      <xdr:col>67</xdr:col>
      <xdr:colOff>101600</xdr:colOff>
      <xdr:row>57</xdr:row>
      <xdr:rowOff>167448</xdr:rowOff>
    </xdr:to>
    <xdr:sp textlink="">
      <xdr:nvSpPr>
        <xdr:cNvPr id="604" name="楕円 603">
          <a:extLst>
            <a:ext uri="{FF2B5EF4-FFF2-40B4-BE49-F238E27FC236}">
              <a16:creationId xmlns:a16="http://schemas.microsoft.com/office/drawing/2014/main" id="{00000000-0008-0000-0700-00005C020000}"/>
            </a:ext>
          </a:extLst>
        </xdr:cNvPr>
        <xdr:cNvSpPr/>
      </xdr:nvSpPr>
      <xdr:spPr>
        <a:xfrm>
          <a:off x="12763500" y="98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158575</xdr:rowOff>
    </xdr:from>
    <xdr:ext cx="534377"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34100</xdr:rowOff>
    </xdr:from>
    <xdr:to>
      <xdr:col>85</xdr:col>
      <xdr:colOff>127000</xdr:colOff>
      <xdr:row>97</xdr:row>
      <xdr:rowOff>34430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64750"/>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34430</xdr:rowOff>
    </xdr:from>
    <xdr:to>
      <xdr:col>81</xdr:col>
      <xdr:colOff>50800</xdr:colOff>
      <xdr:row>97</xdr:row>
      <xdr:rowOff>47041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65080"/>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47041</xdr:rowOff>
    </xdr:from>
    <xdr:to>
      <xdr:col>76</xdr:col>
      <xdr:colOff>114300</xdr:colOff>
      <xdr:row>97</xdr:row>
      <xdr:rowOff>67690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77691"/>
          <a:ext cx="889000" cy="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67690</xdr:rowOff>
    </xdr:from>
    <xdr:to>
      <xdr:col>71</xdr:col>
      <xdr:colOff>177800</xdr:colOff>
      <xdr:row>97</xdr:row>
      <xdr:rowOff>82259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98340"/>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154750</xdr:rowOff>
    </xdr:from>
    <xdr:to>
      <xdr:col>85</xdr:col>
      <xdr:colOff>177800</xdr:colOff>
      <xdr:row>97</xdr:row>
      <xdr:rowOff>84900</xdr:rowOff>
    </xdr:to>
    <xdr:sp textlink="">
      <xdr:nvSpPr>
        <xdr:cNvPr id="708" name="楕円 707">
          <a:extLst>
            <a:ext uri="{FF2B5EF4-FFF2-40B4-BE49-F238E27FC236}">
              <a16:creationId xmlns:a16="http://schemas.microsoft.com/office/drawing/2014/main" id="{00000000-0008-0000-0700-0000C4020000}"/>
            </a:ext>
          </a:extLst>
        </xdr:cNvPr>
        <xdr:cNvSpPr/>
      </xdr:nvSpPr>
      <xdr:spPr>
        <a:xfrm>
          <a:off x="16268700" y="166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133177</xdr:rowOff>
    </xdr:from>
    <xdr:ext cx="534377" cy="259045"/>
    <xdr:sp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9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155080</xdr:rowOff>
    </xdr:from>
    <xdr:to>
      <xdr:col>81</xdr:col>
      <xdr:colOff>101600</xdr:colOff>
      <xdr:row>97</xdr:row>
      <xdr:rowOff>85230</xdr:rowOff>
    </xdr:to>
    <xdr:sp textlink="">
      <xdr:nvSpPr>
        <xdr:cNvPr id="710" name="楕円 709">
          <a:extLst>
            <a:ext uri="{FF2B5EF4-FFF2-40B4-BE49-F238E27FC236}">
              <a16:creationId xmlns:a16="http://schemas.microsoft.com/office/drawing/2014/main" id="{00000000-0008-0000-0700-0000C6020000}"/>
            </a:ext>
          </a:extLst>
        </xdr:cNvPr>
        <xdr:cNvSpPr/>
      </xdr:nvSpPr>
      <xdr:spPr>
        <a:xfrm>
          <a:off x="15430500" y="166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76357</xdr:rowOff>
    </xdr:from>
    <xdr:ext cx="534377"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167691</xdr:rowOff>
    </xdr:from>
    <xdr:to>
      <xdr:col>76</xdr:col>
      <xdr:colOff>165100</xdr:colOff>
      <xdr:row>97</xdr:row>
      <xdr:rowOff>97841</xdr:rowOff>
    </xdr:to>
    <xdr:sp textlink="">
      <xdr:nvSpPr>
        <xdr:cNvPr id="712" name="楕円 711">
          <a:extLst>
            <a:ext uri="{FF2B5EF4-FFF2-40B4-BE49-F238E27FC236}">
              <a16:creationId xmlns:a16="http://schemas.microsoft.com/office/drawing/2014/main" id="{00000000-0008-0000-0700-0000C8020000}"/>
            </a:ext>
          </a:extLst>
        </xdr:cNvPr>
        <xdr:cNvSpPr/>
      </xdr:nvSpPr>
      <xdr:spPr>
        <a:xfrm>
          <a:off x="14541500" y="166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88968</xdr:rowOff>
    </xdr:from>
    <xdr:ext cx="534377"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16890</xdr:rowOff>
    </xdr:from>
    <xdr:to>
      <xdr:col>72</xdr:col>
      <xdr:colOff>38100</xdr:colOff>
      <xdr:row>97</xdr:row>
      <xdr:rowOff>118490</xdr:rowOff>
    </xdr:to>
    <xdr:sp textlink="">
      <xdr:nvSpPr>
        <xdr:cNvPr id="714" name="楕円 713">
          <a:extLst>
            <a:ext uri="{FF2B5EF4-FFF2-40B4-BE49-F238E27FC236}">
              <a16:creationId xmlns:a16="http://schemas.microsoft.com/office/drawing/2014/main" id="{00000000-0008-0000-0700-0000CA020000}"/>
            </a:ext>
          </a:extLst>
        </xdr:cNvPr>
        <xdr:cNvSpPr/>
      </xdr:nvSpPr>
      <xdr:spPr>
        <a:xfrm>
          <a:off x="136525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109617</xdr:rowOff>
    </xdr:from>
    <xdr:ext cx="534377"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31459</xdr:rowOff>
    </xdr:from>
    <xdr:to>
      <xdr:col>67</xdr:col>
      <xdr:colOff>101600</xdr:colOff>
      <xdr:row>97</xdr:row>
      <xdr:rowOff>133059</xdr:rowOff>
    </xdr:to>
    <xdr:sp textlink="">
      <xdr:nvSpPr>
        <xdr:cNvPr id="716" name="楕円 715">
          <a:extLst>
            <a:ext uri="{FF2B5EF4-FFF2-40B4-BE49-F238E27FC236}">
              <a16:creationId xmlns:a16="http://schemas.microsoft.com/office/drawing/2014/main" id="{00000000-0008-0000-0700-0000CC020000}"/>
            </a:ext>
          </a:extLst>
        </xdr:cNvPr>
        <xdr:cNvSpPr/>
      </xdr:nvSpPr>
      <xdr:spPr>
        <a:xfrm>
          <a:off x="12763500" y="166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124186</xdr:rowOff>
    </xdr:from>
    <xdr:ext cx="534377"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5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消防費・衛生費は、一部事務組合で運営しているため、町単独運営より効率的に運営できている。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農林水産業費・商工費に関しては、</a:t>
          </a:r>
          <a:r>
            <a:rPr kumimoji="1" lang="ja-JP" altLang="en-US" sz="1100" b="0" i="0" baseline="0">
              <a:solidFill>
                <a:sysClr val="windowText" lastClr="000000"/>
              </a:solidFill>
              <a:effectLst/>
              <a:latin typeface="+mn-lt"/>
              <a:ea typeface="+mn-ea"/>
              <a:cs typeface="+mn-cs"/>
            </a:rPr>
            <a:t>特産品事業や地域活性化を実施しているが</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平均</a:t>
          </a:r>
          <a:r>
            <a:rPr kumimoji="1" lang="ja-JP" altLang="ja-JP" sz="1100" b="0" i="0" baseline="0">
              <a:solidFill>
                <a:schemeClr val="dk1"/>
              </a:solidFill>
              <a:effectLst/>
              <a:latin typeface="+mn-lt"/>
              <a:ea typeface="+mn-ea"/>
              <a:cs typeface="+mn-cs"/>
            </a:rPr>
            <a:t>より下回っている。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民生費は、公営住宅が多いため低所得者層が類似団体と比べ多いことによる社会福祉費の増や、物価高騰対策の施策の実施</a:t>
          </a:r>
          <a:r>
            <a:rPr kumimoji="1" lang="ja-JP" altLang="en-US" sz="1100" b="0" i="0" baseline="0">
              <a:solidFill>
                <a:sysClr val="windowText" lastClr="000000"/>
              </a:solidFill>
              <a:effectLst/>
              <a:latin typeface="+mn-lt"/>
              <a:ea typeface="+mn-ea"/>
              <a:cs typeface="+mn-cs"/>
            </a:rPr>
            <a:t>や、認定こども園施設整備の補助などにより</a:t>
          </a:r>
          <a:r>
            <a:rPr kumimoji="1" lang="ja-JP" altLang="ja-JP" sz="1100" b="0" i="0" baseline="0">
              <a:solidFill>
                <a:sysClr val="windowText" lastClr="000000"/>
              </a:solidFill>
              <a:effectLst/>
              <a:latin typeface="+mn-lt"/>
              <a:ea typeface="+mn-ea"/>
              <a:cs typeface="+mn-cs"/>
            </a:rPr>
            <a:t>増加している。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土木費は、</a:t>
          </a:r>
          <a:r>
            <a:rPr kumimoji="1" lang="ja-JP" altLang="en-US" sz="1100" b="0" i="0" baseline="0">
              <a:solidFill>
                <a:sysClr val="windowText" lastClr="000000"/>
              </a:solidFill>
              <a:effectLst/>
              <a:latin typeface="+mn-lt"/>
              <a:ea typeface="+mn-ea"/>
              <a:cs typeface="+mn-cs"/>
            </a:rPr>
            <a:t>町営住宅の除却工事や公共事業工事などを実施したため</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平均</a:t>
          </a:r>
          <a:r>
            <a:rPr kumimoji="1" lang="ja-JP" altLang="ja-JP" sz="1100" b="0" i="0" baseline="0">
              <a:solidFill>
                <a:sysClr val="windowText" lastClr="000000"/>
              </a:solidFill>
              <a:effectLst/>
              <a:latin typeface="+mn-lt"/>
              <a:ea typeface="+mn-ea"/>
              <a:cs typeface="+mn-cs"/>
            </a:rPr>
            <a:t>より</a:t>
          </a:r>
          <a:r>
            <a:rPr kumimoji="1" lang="ja-JP" altLang="en-US" sz="1100" b="0" i="0" baseline="0">
              <a:solidFill>
                <a:sysClr val="windowText" lastClr="000000"/>
              </a:solidFill>
              <a:effectLst/>
              <a:latin typeface="+mn-lt"/>
              <a:ea typeface="+mn-ea"/>
              <a:cs typeface="+mn-cs"/>
            </a:rPr>
            <a:t>上</a:t>
          </a:r>
          <a:r>
            <a:rPr kumimoji="1" lang="ja-JP" altLang="ja-JP" sz="1100" b="0" i="0" baseline="0">
              <a:solidFill>
                <a:sysClr val="windowText" lastClr="000000"/>
              </a:solidFill>
              <a:effectLst/>
              <a:latin typeface="+mn-lt"/>
              <a:ea typeface="+mn-ea"/>
              <a:cs typeface="+mn-cs"/>
            </a:rPr>
            <a:t>回っている。</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教育費は、</a:t>
          </a:r>
          <a:r>
            <a:rPr kumimoji="1" lang="ja-JP" altLang="en-US" sz="1100" b="0" i="0" baseline="0">
              <a:solidFill>
                <a:sysClr val="windowText" lastClr="000000"/>
              </a:solidFill>
              <a:effectLst/>
              <a:latin typeface="+mn-lt"/>
              <a:ea typeface="+mn-ea"/>
              <a:cs typeface="+mn-cs"/>
            </a:rPr>
            <a:t>工事等の減により前年度と比較し減少し、平均よりも下回った。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増加が続いている民生費（福祉）を抑制に繋がる施策や、</a:t>
          </a:r>
          <a:r>
            <a:rPr kumimoji="1" lang="ja-JP" altLang="ja-JP" sz="1100" b="0" i="0" baseline="0">
              <a:solidFill>
                <a:sysClr val="windowText" lastClr="000000"/>
              </a:solidFill>
              <a:effectLst/>
              <a:latin typeface="+mn-lt"/>
              <a:ea typeface="+mn-ea"/>
              <a:cs typeface="+mn-cs"/>
            </a:rPr>
            <a:t>生産年齢層の定住者を増やす施策を重点的に推進していく。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までの行財政改革緊急行動計画に基づき、総人件費・定員適正化、補助金の見直しなどにより経常経費を削減し、財政調整基金へ計画的に積立してきたところである。また、実質収支についても国・県補助金を活用することで一般財源負担を減らすように努め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前年度に比べ歳入・歳出ともに増額となったが、歳出の増額が大きかったため、実質収支は</a:t>
          </a:r>
          <a:r>
            <a:rPr kumimoji="1" lang="en-US" altLang="ja-JP" sz="1100">
              <a:solidFill>
                <a:sysClr val="windowText" lastClr="000000"/>
              </a:solidFill>
              <a:effectLst/>
              <a:latin typeface="+mn-lt"/>
              <a:ea typeface="+mn-ea"/>
              <a:cs typeface="+mn-cs"/>
            </a:rPr>
            <a:t>1.29</a:t>
          </a:r>
          <a:r>
            <a:rPr kumimoji="1" lang="ja-JP" altLang="en-US" sz="1100">
              <a:solidFill>
                <a:sysClr val="windowText" lastClr="000000"/>
              </a:solidFill>
              <a:effectLst/>
              <a:latin typeface="+mn-lt"/>
              <a:ea typeface="+mn-ea"/>
              <a:cs typeface="+mn-cs"/>
            </a:rPr>
            <a:t>％悪化した。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普通会計及び公営企業会計等、すべての会計において財源不足等による赤字は発生していないため、連結赤字比率は引き続き発生していない。</a:t>
          </a:r>
          <a:endParaRPr lang="ja-JP" altLang="ja-JP" sz="1400">
            <a:effectLst/>
          </a:endParaRPr>
        </a:p>
        <a:p>
          <a:r>
            <a:rPr kumimoji="1" lang="ja-JP" altLang="ja-JP" sz="1100">
              <a:solidFill>
                <a:schemeClr val="dk1"/>
              </a:solidFill>
              <a:effectLst/>
              <a:latin typeface="+mn-lt"/>
              <a:ea typeface="+mn-ea"/>
              <a:cs typeface="+mn-cs"/>
            </a:rPr>
            <a:t>　各会計とも歳出は削減しがたいものと思われるが、料金、保険税など歳入面での見直しを行ないつつ、町全体の黒字額の確保に努める必要がある。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13151103</v>
      </c>
      <c r="BO4" s="358"/>
      <c r="BP4" s="358"/>
      <c r="BQ4" s="358"/>
      <c r="BR4" s="358"/>
      <c r="BS4" s="358"/>
      <c r="BT4" s="358"/>
      <c r="BU4" s="359"/>
      <c r="BV4" s="357">
        <v>12764480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9.6999999999999993</v>
      </c>
      <c r="CU4" s="364"/>
      <c r="CV4" s="364"/>
      <c r="CW4" s="364"/>
      <c r="CX4" s="364"/>
      <c r="CY4" s="364"/>
      <c r="CZ4" s="364"/>
      <c r="DA4" s="365"/>
      <c r="DB4" s="363">
        <v>11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12443044</v>
      </c>
      <c r="BO5" s="395"/>
      <c r="BP5" s="395"/>
      <c r="BQ5" s="395"/>
      <c r="BR5" s="395"/>
      <c r="BS5" s="395"/>
      <c r="BT5" s="395"/>
      <c r="BU5" s="396"/>
      <c r="BV5" s="394">
        <v>12011399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91.5</v>
      </c>
      <c r="CU5" s="392"/>
      <c r="CV5" s="392"/>
      <c r="CW5" s="392"/>
      <c r="CX5" s="392"/>
      <c r="CY5" s="392"/>
      <c r="CZ5" s="392"/>
      <c r="DA5" s="393"/>
      <c r="DB5" s="391">
        <v>88.4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708059</v>
      </c>
      <c r="BO6" s="395"/>
      <c r="BP6" s="395"/>
      <c r="BQ6" s="395"/>
      <c r="BR6" s="395"/>
      <c r="BS6" s="395"/>
      <c r="BT6" s="395"/>
      <c r="BU6" s="396"/>
      <c r="BV6" s="394">
        <v>753081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91.8</v>
      </c>
      <c r="CU6" s="432"/>
      <c r="CV6" s="432"/>
      <c r="CW6" s="432"/>
      <c r="CX6" s="432"/>
      <c r="CY6" s="432"/>
      <c r="CZ6" s="432"/>
      <c r="DA6" s="433"/>
      <c r="DB6" s="431">
        <v>89.1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62528</v>
      </c>
      <c r="BO7" s="395"/>
      <c r="BP7" s="395"/>
      <c r="BQ7" s="395"/>
      <c r="BR7" s="395"/>
      <c r="BS7" s="395"/>
      <c r="BT7" s="395"/>
      <c r="BU7" s="396"/>
      <c r="BV7" s="394">
        <v>51548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6646689</v>
      </c>
      <c r="CU7" s="395"/>
      <c r="CV7" s="395"/>
      <c r="CW7" s="395"/>
      <c r="CX7" s="395"/>
      <c r="CY7" s="395"/>
      <c r="CZ7" s="395"/>
      <c r="DA7" s="396"/>
      <c r="DB7" s="394">
        <v>6374822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645531</v>
      </c>
      <c r="BO8" s="395"/>
      <c r="BP8" s="395"/>
      <c r="BQ8" s="395"/>
      <c r="BR8" s="395"/>
      <c r="BS8" s="395"/>
      <c r="BT8" s="395"/>
      <c r="BU8" s="396"/>
      <c r="BV8" s="394">
        <v>701533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28114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-56002</v>
      </c>
      <c r="BO9" s="395"/>
      <c r="BP9" s="395"/>
      <c r="BQ9" s="395"/>
      <c r="BR9" s="395"/>
      <c r="BS9" s="395"/>
      <c r="BT9" s="395"/>
      <c r="BU9" s="396"/>
      <c r="BV9" s="394">
        <v>96055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8.4</v>
      </c>
      <c r="CU9" s="392"/>
      <c r="CV9" s="392"/>
      <c r="CW9" s="392"/>
      <c r="CX9" s="392"/>
      <c r="CY9" s="392"/>
      <c r="CZ9" s="392"/>
      <c r="DA9" s="393"/>
      <c r="DB9" s="391">
        <v>8.6999999999999993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28997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1608</v>
      </c>
      <c r="BO10" s="395"/>
      <c r="BP10" s="395"/>
      <c r="BQ10" s="395"/>
      <c r="BR10" s="395"/>
      <c r="BS10" s="395"/>
      <c r="BT10" s="395"/>
      <c r="BU10" s="396"/>
      <c r="BV10" s="394">
        <v>777</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27531</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426000</v>
      </c>
      <c r="BO12" s="395"/>
      <c r="BP12" s="395"/>
      <c r="BQ12" s="395"/>
      <c r="BR12" s="395"/>
      <c r="BS12" s="395"/>
      <c r="BT12" s="395"/>
      <c r="BU12" s="396"/>
      <c r="BV12" s="394">
        <v>300000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27040</v>
      </c>
      <c r="S13" s="479"/>
      <c r="T13" s="479"/>
      <c r="U13" s="479"/>
      <c r="V13" s="480"/>
      <c r="W13" s="410" t="s">
        <v>130</v>
      </c>
      <c r="X13" s="411"/>
      <c r="Y13" s="411"/>
      <c r="Z13" s="411"/>
      <c r="AA13" s="411"/>
      <c r="AB13" s="401"/>
      <c r="AC13" s="445">
        <v>120</v>
      </c>
      <c r="AD13" s="446"/>
      <c r="AE13" s="446"/>
      <c r="AF13" s="446"/>
      <c r="AG13" s="488"/>
      <c r="AH13" s="445">
        <v>121</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-480394</v>
      </c>
      <c r="BO13" s="395"/>
      <c r="BP13" s="395"/>
      <c r="BQ13" s="395"/>
      <c r="BR13" s="395"/>
      <c r="BS13" s="395"/>
      <c r="BT13" s="395"/>
      <c r="BU13" s="396"/>
      <c r="BV13" s="394">
        <v>-203168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5.8</v>
      </c>
      <c r="CU13" s="392"/>
      <c r="CV13" s="392"/>
      <c r="CW13" s="392"/>
      <c r="CX13" s="392"/>
      <c r="CY13" s="392"/>
      <c r="CZ13" s="392"/>
      <c r="DA13" s="393"/>
      <c r="DB13" s="391">
        <v>5.4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27651</v>
      </c>
      <c r="S14" s="479"/>
      <c r="T14" s="479"/>
      <c r="U14" s="479"/>
      <c r="V14" s="480"/>
      <c r="W14" s="384"/>
      <c r="X14" s="385"/>
      <c r="Y14" s="385"/>
      <c r="Z14" s="385"/>
      <c r="AA14" s="385"/>
      <c r="AB14" s="374"/>
      <c r="AC14" s="481">
        <v>1</v>
      </c>
      <c r="AD14" s="482"/>
      <c r="AE14" s="482"/>
      <c r="AF14" s="482"/>
      <c r="AG14" s="483"/>
      <c r="AH14" s="481">
        <v>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9.5</v>
      </c>
      <c r="CU14" s="493"/>
      <c r="CV14" s="493"/>
      <c r="CW14" s="493"/>
      <c r="CX14" s="493"/>
      <c r="CY14" s="493"/>
      <c r="CZ14" s="493"/>
      <c r="DA14" s="494"/>
      <c r="DB14" s="492">
        <v>11.4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27188</v>
      </c>
      <c r="S15" s="479"/>
      <c r="T15" s="479"/>
      <c r="U15" s="479"/>
      <c r="V15" s="480"/>
      <c r="W15" s="410" t="s">
        <v>137</v>
      </c>
      <c r="X15" s="411"/>
      <c r="Y15" s="411"/>
      <c r="Z15" s="411"/>
      <c r="AA15" s="411"/>
      <c r="AB15" s="401"/>
      <c r="AC15" s="445">
        <v>3509</v>
      </c>
      <c r="AD15" s="446"/>
      <c r="AE15" s="446"/>
      <c r="AF15" s="446"/>
      <c r="AG15" s="488"/>
      <c r="AH15" s="445">
        <v>3472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2960078</v>
      </c>
      <c r="BO15" s="358"/>
      <c r="BP15" s="358"/>
      <c r="BQ15" s="358"/>
      <c r="BR15" s="358"/>
      <c r="BS15" s="358"/>
      <c r="BT15" s="358"/>
      <c r="BU15" s="359"/>
      <c r="BV15" s="357">
        <v>2857496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29.9</v>
      </c>
      <c r="AD16" s="482"/>
      <c r="AE16" s="482"/>
      <c r="AF16" s="482"/>
      <c r="AG16" s="483"/>
      <c r="AH16" s="481">
        <v>30.1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5886774</v>
      </c>
      <c r="BO16" s="395"/>
      <c r="BP16" s="395"/>
      <c r="BQ16" s="395"/>
      <c r="BR16" s="395"/>
      <c r="BS16" s="395"/>
      <c r="BT16" s="395"/>
      <c r="BU16" s="396"/>
      <c r="BV16" s="394">
        <v>5629647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8096</v>
      </c>
      <c r="AD17" s="446"/>
      <c r="AE17" s="446"/>
      <c r="AF17" s="446"/>
      <c r="AG17" s="488"/>
      <c r="AH17" s="445">
        <v>7948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3694216</v>
      </c>
      <c r="BO17" s="395"/>
      <c r="BP17" s="395"/>
      <c r="BQ17" s="395"/>
      <c r="BR17" s="395"/>
      <c r="BS17" s="395"/>
      <c r="BT17" s="395"/>
      <c r="BU17" s="396"/>
      <c r="BV17" s="394">
        <v>3556267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11.01</v>
      </c>
      <c r="M18" s="518"/>
      <c r="N18" s="518"/>
      <c r="O18" s="518"/>
      <c r="P18" s="518"/>
      <c r="Q18" s="518"/>
      <c r="R18" s="519"/>
      <c r="S18" s="519"/>
      <c r="T18" s="519"/>
      <c r="U18" s="519"/>
      <c r="V18" s="520"/>
      <c r="W18" s="412"/>
      <c r="X18" s="413"/>
      <c r="Y18" s="413"/>
      <c r="Z18" s="413"/>
      <c r="AA18" s="413"/>
      <c r="AB18" s="404"/>
      <c r="AC18" s="521">
        <v>69</v>
      </c>
      <c r="AD18" s="522"/>
      <c r="AE18" s="522"/>
      <c r="AF18" s="522"/>
      <c r="AG18" s="523"/>
      <c r="AH18" s="521">
        <v>68.900000000000006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6202372</v>
      </c>
      <c r="BO18" s="395"/>
      <c r="BP18" s="395"/>
      <c r="BQ18" s="395"/>
      <c r="BR18" s="395"/>
      <c r="BS18" s="395"/>
      <c r="BT18" s="395"/>
      <c r="BU18" s="396"/>
      <c r="BV18" s="394">
        <v>5777513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2553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8648750</v>
      </c>
      <c r="BO19" s="395"/>
      <c r="BP19" s="395"/>
      <c r="BQ19" s="395"/>
      <c r="BR19" s="395"/>
      <c r="BS19" s="395"/>
      <c r="BT19" s="395"/>
      <c r="BU19" s="396"/>
      <c r="BV19" s="394">
        <v>8372609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12315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7186454</v>
      </c>
      <c r="BO22" s="358"/>
      <c r="BP22" s="358"/>
      <c r="BQ22" s="358"/>
      <c r="BR22" s="358"/>
      <c r="BS22" s="358"/>
      <c r="BT22" s="358"/>
      <c r="BU22" s="359"/>
      <c r="BV22" s="357">
        <v>7523542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6788319</v>
      </c>
      <c r="BO23" s="395"/>
      <c r="BP23" s="395"/>
      <c r="BQ23" s="395"/>
      <c r="BR23" s="395"/>
      <c r="BS23" s="395"/>
      <c r="BT23" s="395"/>
      <c r="BU23" s="396"/>
      <c r="BV23" s="394">
        <v>7089085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7660</v>
      </c>
      <c r="R24" s="446"/>
      <c r="S24" s="446"/>
      <c r="T24" s="446"/>
      <c r="U24" s="446"/>
      <c r="V24" s="488"/>
      <c r="W24" s="540"/>
      <c r="X24" s="541"/>
      <c r="Y24" s="542"/>
      <c r="Z24" s="444" t="s">
        <v>162</v>
      </c>
      <c r="AA24" s="424"/>
      <c r="AB24" s="424"/>
      <c r="AC24" s="424"/>
      <c r="AD24" s="424"/>
      <c r="AE24" s="424"/>
      <c r="AF24" s="424"/>
      <c r="AG24" s="425"/>
      <c r="AH24" s="445">
        <v>164</v>
      </c>
      <c r="AI24" s="446"/>
      <c r="AJ24" s="446"/>
      <c r="AK24" s="446"/>
      <c r="AL24" s="488"/>
      <c r="AM24" s="445">
        <v>515616</v>
      </c>
      <c r="AN24" s="446"/>
      <c r="AO24" s="446"/>
      <c r="AP24" s="446"/>
      <c r="AQ24" s="446"/>
      <c r="AR24" s="488"/>
      <c r="AS24" s="445">
        <v>3144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3928465</v>
      </c>
      <c r="BO24" s="395"/>
      <c r="BP24" s="395"/>
      <c r="BQ24" s="395"/>
      <c r="BR24" s="395"/>
      <c r="BS24" s="395"/>
      <c r="BT24" s="395"/>
      <c r="BU24" s="396"/>
      <c r="BV24" s="394">
        <v>3903571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6220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1018595</v>
      </c>
      <c r="BO25" s="358"/>
      <c r="BP25" s="358"/>
      <c r="BQ25" s="358"/>
      <c r="BR25" s="358"/>
      <c r="BS25" s="358"/>
      <c r="BT25" s="358"/>
      <c r="BU25" s="359"/>
      <c r="BV25" s="357">
        <v>881544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5800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9267</v>
      </c>
      <c r="AN26" s="446"/>
      <c r="AO26" s="446"/>
      <c r="AP26" s="446"/>
      <c r="AQ26" s="446"/>
      <c r="AR26" s="488"/>
      <c r="AS26" s="445">
        <v>3089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3360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10228</v>
      </c>
      <c r="AN27" s="446"/>
      <c r="AO27" s="446"/>
      <c r="AP27" s="446"/>
      <c r="AQ27" s="446"/>
      <c r="AR27" s="488"/>
      <c r="AS27" s="445">
        <v>2557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2980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2219705</v>
      </c>
      <c r="BO28" s="358"/>
      <c r="BP28" s="358"/>
      <c r="BQ28" s="358"/>
      <c r="BR28" s="358"/>
      <c r="BS28" s="358"/>
      <c r="BT28" s="358"/>
      <c r="BU28" s="359"/>
      <c r="BV28" s="357">
        <v>2284097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2790</v>
      </c>
      <c r="R29" s="446"/>
      <c r="S29" s="446"/>
      <c r="T29" s="446"/>
      <c r="U29" s="446"/>
      <c r="V29" s="488"/>
      <c r="W29" s="543"/>
      <c r="X29" s="544"/>
      <c r="Y29" s="545"/>
      <c r="Z29" s="444" t="s">
        <v>177</v>
      </c>
      <c r="AA29" s="424"/>
      <c r="AB29" s="424"/>
      <c r="AC29" s="424"/>
      <c r="AD29" s="424"/>
      <c r="AE29" s="424"/>
      <c r="AF29" s="424"/>
      <c r="AG29" s="425"/>
      <c r="AH29" s="445">
        <v>168</v>
      </c>
      <c r="AI29" s="446"/>
      <c r="AJ29" s="446"/>
      <c r="AK29" s="446"/>
      <c r="AL29" s="488"/>
      <c r="AM29" s="445">
        <v>525844</v>
      </c>
      <c r="AN29" s="446"/>
      <c r="AO29" s="446"/>
      <c r="AP29" s="446"/>
      <c r="AQ29" s="446"/>
      <c r="AR29" s="488"/>
      <c r="AS29" s="445">
        <v>3130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819786</v>
      </c>
      <c r="BO29" s="395"/>
      <c r="BP29" s="395"/>
      <c r="BQ29" s="395"/>
      <c r="BR29" s="395"/>
      <c r="BS29" s="395"/>
      <c r="BT29" s="395"/>
      <c r="BU29" s="396"/>
      <c r="BV29" s="394">
        <v>733915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2322860</v>
      </c>
      <c r="BO30" s="514"/>
      <c r="BP30" s="514"/>
      <c r="BQ30" s="514"/>
      <c r="BR30" s="514"/>
      <c r="BS30" s="514"/>
      <c r="BT30" s="514"/>
      <c r="BU30" s="515"/>
      <c r="BV30" s="513">
        <v>2164353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公共下水道事業会計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堀川水利組合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福岡県市町村消防団員等公務災害補償組合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福岡県自治会館管理組合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遠賀・中間地域広域行政事務組合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福岡県自治振興組合（一般会計）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10</v>
      </c>
      <c r="BX39" s="584"/>
      <c r="BY39" s="585" t="str">
        <f>IF('各会計、関係団体の財政状況及び健全化判断比率'!B73="","",'各会計、関係団体の財政状況及び健全化判断比率'!B73)</f>
        <v>福岡県自治振興組合（公文書館事業特別会計）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11</v>
      </c>
      <c r="BX40" s="584"/>
      <c r="BY40" s="585" t="str">
        <f>IF('各会計、関係団体の財政状況及び健全化判断比率'!B74="","",'各会計、関係団体の財政状況及び健全化判断比率'!B74)</f>
        <v>福岡県介護保険広域連合（一般会計）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12</v>
      </c>
      <c r="BX41" s="584"/>
      <c r="BY41" s="585" t="str">
        <f>IF('各会計、関係団体の財政状況及び健全化判断比率'!B75="","",'各会計、関係団体の財政状況及び健全化判断比率'!B75)</f>
        <v>福岡県介護保険広域連合（介護保険事業特別会計）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13</v>
      </c>
      <c r="BX42" s="584"/>
      <c r="BY42" s="585" t="str">
        <f>IF('各会計、関係団体の財政状況及び健全化判断比率'!B76="","",'各会計、関係団体の財政状況及び健全化判断比率'!B76)</f>
        <v>福岡県後期高齢者医療広域連合（一般会計）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14</v>
      </c>
      <c r="BX43" s="584"/>
      <c r="BY43" s="585" t="str">
        <f>IF('各会計、関係団体の財政状況及び健全化判断比率'!B77="","",'各会計、関係団体の財政状況及び健全化判断比率'!B77)</f>
        <v>福岡県後期高齢者医療広域連合（後期高齢者医療特別会計）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QAfGzQDkhixhjMfxzeKICQM8dEQ0HlzGzX5iEQG23Fjm0fB2upTQnoMpBv7ZdNuGBZG7gEOb+jtriK7/ZOslMQ==" saltValue="Z7geGjXkRaLdLOVqZ1at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36" t="s">
        <v>531</v>
      </c>
      <c r="D34" s="1136"/>
      <c r="E34" s="1137"/>
      <c r="F34" s="32">
        <v>6.61</v>
      </c>
      <c r="G34" s="33">
        <v>9.76</v>
      </c>
      <c r="H34" s="33">
        <v>9.7100000000000009</v>
      </c>
      <c r="I34" s="33">
        <v>11</v>
      </c>
      <c r="J34" s="34">
        <v>9.7100000000000009</v>
      </c>
      <c r="K34" s="22"/>
      <c r="L34" s="22"/>
      <c r="M34" s="22"/>
      <c r="N34" s="22"/>
      <c r="O34" s="22"/>
      <c r="P34" s="22"/>
    </row>
    <row r="35" spans="1:16" ht="39" customHeight="1" x14ac:dyDescent="0.15">
      <c r="A35" s="22"/>
      <c r="B35" s="35"/>
      <c r="C35" s="1132" t="s">
        <v>532</v>
      </c>
      <c r="D35" s="1132"/>
      <c r="E35" s="1133"/>
      <c r="F35" s="36">
        <v>5.05</v>
      </c>
      <c r="G35" s="37">
        <v>4.99</v>
      </c>
      <c r="H35" s="37">
        <v>5.42</v>
      </c>
      <c r="I35" s="37">
        <v>4.4000000000000004</v>
      </c>
      <c r="J35" s="38">
        <v>3.66</v>
      </c>
      <c r="K35" s="22"/>
      <c r="L35" s="22"/>
      <c r="M35" s="22"/>
      <c r="N35" s="22"/>
      <c r="O35" s="22"/>
      <c r="P35" s="22"/>
    </row>
    <row r="36" spans="1:16" ht="39" customHeight="1" x14ac:dyDescent="0.15">
      <c r="A36" s="22"/>
      <c r="B36" s="35"/>
      <c r="C36" s="1132" t="s">
        <v>533</v>
      </c>
      <c r="D36" s="1132"/>
      <c r="E36" s="1133"/>
      <c r="F36" s="36">
        <v>0.79</v>
      </c>
      <c r="G36" s="37">
        <v>1.29</v>
      </c>
      <c r="H36" s="37">
        <v>0.85</v>
      </c>
      <c r="I36" s="37">
        <v>0.59</v>
      </c>
      <c r="J36" s="38">
        <v>1.27</v>
      </c>
      <c r="K36" s="22"/>
      <c r="L36" s="22"/>
      <c r="M36" s="22"/>
      <c r="N36" s="22"/>
      <c r="O36" s="22"/>
      <c r="P36" s="22"/>
    </row>
    <row r="37" spans="1:16" ht="39" customHeight="1" x14ac:dyDescent="0.15">
      <c r="A37" s="22"/>
      <c r="B37" s="35"/>
      <c r="C37" s="1132" t="s">
        <v>534</v>
      </c>
      <c r="D37" s="1132"/>
      <c r="E37" s="1133"/>
      <c r="F37" s="36">
        <v>0.25</v>
      </c>
      <c r="G37" s="37">
        <v>0.28000000000000003</v>
      </c>
      <c r="H37" s="37">
        <v>0.32</v>
      </c>
      <c r="I37" s="37">
        <v>0.31</v>
      </c>
      <c r="J37" s="38">
        <v>0.32</v>
      </c>
      <c r="K37" s="22"/>
      <c r="L37" s="22"/>
      <c r="M37" s="22"/>
      <c r="N37" s="22"/>
      <c r="O37" s="22"/>
      <c r="P37" s="22"/>
    </row>
    <row r="38" spans="1:16" ht="39" customHeight="1" x14ac:dyDescent="0.15">
      <c r="A38" s="22"/>
      <c r="B38" s="35"/>
      <c r="C38" s="1132"/>
      <c r="D38" s="1132"/>
      <c r="E38" s="1133"/>
      <c r="F38" s="36"/>
      <c r="G38" s="37"/>
      <c r="H38" s="37"/>
      <c r="I38" s="37"/>
      <c r="J38" s="38"/>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483</v>
      </c>
      <c r="G42" s="37" t="s">
        <v>483</v>
      </c>
      <c r="H42" s="37" t="s">
        <v>483</v>
      </c>
      <c r="I42" s="37" t="s">
        <v>483</v>
      </c>
      <c r="J42" s="38" t="s">
        <v>483</v>
      </c>
      <c r="K42" s="22"/>
      <c r="L42" s="22"/>
      <c r="M42" s="22"/>
      <c r="N42" s="22"/>
      <c r="O42" s="22"/>
      <c r="P42" s="22"/>
    </row>
    <row r="43" spans="1:16" ht="39" customHeight="1" thickBot="1" x14ac:dyDescent="0.2">
      <c r="A43" s="22"/>
      <c r="B43" s="40"/>
      <c r="C43" s="1134" t="s">
        <v>536</v>
      </c>
      <c r="D43" s="1134"/>
      <c r="E43" s="1135"/>
      <c r="F43" s="41" t="s">
        <v>483</v>
      </c>
      <c r="G43" s="42" t="s">
        <v>483</v>
      </c>
      <c r="H43" s="42" t="s">
        <v>483</v>
      </c>
      <c r="I43" s="42" t="s">
        <v>483</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9dQwlnH8lfCHghuzc6ga1w4+zkKTRsMVS/kYAKdHcKdLc4+uU0y20kSWIKyzrBz5nsSVGaoBPPiQbZWtVK4mg==" saltValue="IU7q5XD3J9qV6scWEq01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Normal="100" zoomScaleSheetLayoutView="55" workbookViewId="0">
      <selection activeCell="O48" sqref="O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672</v>
      </c>
      <c r="L45" s="58">
        <v>702</v>
      </c>
      <c r="M45" s="58">
        <v>745</v>
      </c>
      <c r="N45" s="58">
        <v>768</v>
      </c>
      <c r="O45" s="59">
        <v>766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483</v>
      </c>
      <c r="L46" s="62" t="s">
        <v>483</v>
      </c>
      <c r="M46" s="62" t="s">
        <v>483</v>
      </c>
      <c r="N46" s="62" t="s">
        <v>483</v>
      </c>
      <c r="O46" s="63" t="s">
        <v>483</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483</v>
      </c>
      <c r="L47" s="62" t="s">
        <v>483</v>
      </c>
      <c r="M47" s="62" t="s">
        <v>483</v>
      </c>
      <c r="N47" s="62" t="s">
        <v>483</v>
      </c>
      <c r="O47" s="63" t="s">
        <v>483</v>
      </c>
      <c r="P47" s="46"/>
      <c r="Q47" s="46"/>
      <c r="R47" s="46"/>
      <c r="S47" s="46"/>
      <c r="T47" s="46"/>
      <c r="U47" s="46"/>
    </row>
    <row r="48" spans="1:21" ht="30.75" customHeight="1" x14ac:dyDescent="0.15">
      <c r="A48" s="46"/>
      <c r="B48" s="1140"/>
      <c r="C48" s="1141"/>
      <c r="D48" s="60"/>
      <c r="E48" s="1146" t="s">
        <v>13</v>
      </c>
      <c r="F48" s="1146"/>
      <c r="G48" s="1146"/>
      <c r="H48" s="1146"/>
      <c r="I48" s="1146"/>
      <c r="J48" s="1147"/>
      <c r="K48" s="61">
        <v>216</v>
      </c>
      <c r="L48" s="62">
        <v>213</v>
      </c>
      <c r="M48" s="62">
        <v>209</v>
      </c>
      <c r="N48" s="62">
        <v>231</v>
      </c>
      <c r="O48" s="63">
        <v>246</v>
      </c>
      <c r="P48" s="46"/>
      <c r="Q48" s="46"/>
      <c r="R48" s="46"/>
      <c r="S48" s="46"/>
      <c r="T48" s="46"/>
      <c r="U48" s="46"/>
    </row>
    <row r="49" spans="1:21" ht="30.75" customHeight="1" x14ac:dyDescent="0.15">
      <c r="A49" s="46"/>
      <c r="B49" s="1140"/>
      <c r="C49" s="1141"/>
      <c r="D49" s="60"/>
      <c r="E49" s="1146" t="s">
        <v>14</v>
      </c>
      <c r="F49" s="1146"/>
      <c r="G49" s="1146"/>
      <c r="H49" s="1146"/>
      <c r="I49" s="1146"/>
      <c r="J49" s="1147"/>
      <c r="K49" s="61">
        <v>93</v>
      </c>
      <c r="L49" s="62">
        <v>78</v>
      </c>
      <c r="M49" s="62">
        <v>50</v>
      </c>
      <c r="N49" s="62">
        <v>47</v>
      </c>
      <c r="O49" s="63">
        <v>50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483</v>
      </c>
      <c r="L50" s="62" t="s">
        <v>483</v>
      </c>
      <c r="M50" s="62" t="s">
        <v>483</v>
      </c>
      <c r="N50" s="62" t="s">
        <v>483</v>
      </c>
      <c r="O50" s="63" t="s">
        <v>483</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731</v>
      </c>
      <c r="L52" s="62">
        <v>720</v>
      </c>
      <c r="M52" s="62">
        <v>712</v>
      </c>
      <c r="N52" s="62">
        <v>688</v>
      </c>
      <c r="O52" s="63">
        <v>705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250</v>
      </c>
      <c r="L53" s="67">
        <v>273</v>
      </c>
      <c r="M53" s="67">
        <v>292</v>
      </c>
      <c r="N53" s="67">
        <v>358</v>
      </c>
      <c r="O53" s="68">
        <v>357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AFrfos2gu05/N5A9mvHrgUP+2tkk1zjOOO2O8J47QMW2qseS2ZyIA6EA1O2wGZywrf+Kgx+XZOkqi4NgUX9zA==" saltValue="F58GZeNc/tK+gXFQjerG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70" zoomScaleNormal="70" zoomScaleSheetLayoutView="100" workbookViewId="0">
      <selection activeCell="L46" sqref="L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69" t="s">
        <v>30</v>
      </c>
      <c r="C41" s="1170"/>
      <c r="D41" s="103"/>
      <c r="E41" s="1175" t="s">
        <v>31</v>
      </c>
      <c r="F41" s="1175"/>
      <c r="G41" s="1175"/>
      <c r="H41" s="1176"/>
      <c r="I41" s="330">
        <v>7793</v>
      </c>
      <c r="J41" s="331">
        <v>7842</v>
      </c>
      <c r="K41" s="331">
        <v>7718</v>
      </c>
      <c r="L41" s="331">
        <v>7524</v>
      </c>
      <c r="M41" s="332">
        <v>7186</v>
      </c>
    </row>
    <row r="42" spans="2:13" ht="27.75" customHeight="1" x14ac:dyDescent="0.15">
      <c r="B42" s="1171"/>
      <c r="C42" s="1172"/>
      <c r="D42" s="104"/>
      <c r="E42" s="1177" t="s">
        <v>32</v>
      </c>
      <c r="F42" s="1177"/>
      <c r="G42" s="1177"/>
      <c r="H42" s="1178"/>
      <c r="I42" s="333" t="s">
        <v>483</v>
      </c>
      <c r="J42" s="334" t="s">
        <v>483</v>
      </c>
      <c r="K42" s="334" t="s">
        <v>483</v>
      </c>
      <c r="L42" s="334" t="s">
        <v>483</v>
      </c>
      <c r="M42" s="335" t="s">
        <v>483</v>
      </c>
    </row>
    <row r="43" spans="2:13" ht="27.75" customHeight="1" x14ac:dyDescent="0.15">
      <c r="B43" s="1171"/>
      <c r="C43" s="1172"/>
      <c r="D43" s="104"/>
      <c r="E43" s="1177" t="s">
        <v>33</v>
      </c>
      <c r="F43" s="1177"/>
      <c r="G43" s="1177"/>
      <c r="H43" s="1178"/>
      <c r="I43" s="333">
        <v>6271</v>
      </c>
      <c r="J43" s="334">
        <v>5780</v>
      </c>
      <c r="K43" s="334">
        <v>5384</v>
      </c>
      <c r="L43" s="334">
        <v>5551</v>
      </c>
      <c r="M43" s="335">
        <v>5649</v>
      </c>
    </row>
    <row r="44" spans="2:13" ht="27.75" customHeight="1" x14ac:dyDescent="0.15">
      <c r="B44" s="1171"/>
      <c r="C44" s="1172"/>
      <c r="D44" s="104"/>
      <c r="E44" s="1177" t="s">
        <v>34</v>
      </c>
      <c r="F44" s="1177"/>
      <c r="G44" s="1177"/>
      <c r="H44" s="1178"/>
      <c r="I44" s="333">
        <v>440</v>
      </c>
      <c r="J44" s="334">
        <v>392</v>
      </c>
      <c r="K44" s="334">
        <v>362</v>
      </c>
      <c r="L44" s="334">
        <v>326</v>
      </c>
      <c r="M44" s="335">
        <v>310</v>
      </c>
    </row>
    <row r="45" spans="2:13" ht="27.75" customHeight="1" x14ac:dyDescent="0.15">
      <c r="B45" s="1171"/>
      <c r="C45" s="1172"/>
      <c r="D45" s="104"/>
      <c r="E45" s="1177" t="s">
        <v>35</v>
      </c>
      <c r="F45" s="1177"/>
      <c r="G45" s="1177"/>
      <c r="H45" s="1178"/>
      <c r="I45" s="333">
        <v>1227</v>
      </c>
      <c r="J45" s="334">
        <v>1275</v>
      </c>
      <c r="K45" s="334">
        <v>1296</v>
      </c>
      <c r="L45" s="334">
        <v>1350</v>
      </c>
      <c r="M45" s="335">
        <v>1361</v>
      </c>
    </row>
    <row r="46" spans="2:13" ht="27.75" customHeight="1" x14ac:dyDescent="0.15">
      <c r="B46" s="1171"/>
      <c r="C46" s="1172"/>
      <c r="D46" s="105"/>
      <c r="E46" s="1177" t="s">
        <v>36</v>
      </c>
      <c r="F46" s="1177"/>
      <c r="G46" s="1177"/>
      <c r="H46" s="1178"/>
      <c r="I46" s="333" t="s">
        <v>483</v>
      </c>
      <c r="J46" s="334" t="s">
        <v>483</v>
      </c>
      <c r="K46" s="334" t="s">
        <v>483</v>
      </c>
      <c r="L46" s="334" t="s">
        <v>483</v>
      </c>
      <c r="M46" s="335" t="s">
        <v>483</v>
      </c>
    </row>
    <row r="47" spans="2:13" ht="27.75" customHeight="1" x14ac:dyDescent="0.15">
      <c r="B47" s="1171"/>
      <c r="C47" s="1172"/>
      <c r="D47" s="106"/>
      <c r="E47" s="1179" t="s">
        <v>37</v>
      </c>
      <c r="F47" s="1180"/>
      <c r="G47" s="1180"/>
      <c r="H47" s="1181"/>
      <c r="I47" s="333" t="s">
        <v>483</v>
      </c>
      <c r="J47" s="334" t="s">
        <v>483</v>
      </c>
      <c r="K47" s="334" t="s">
        <v>483</v>
      </c>
      <c r="L47" s="334" t="s">
        <v>483</v>
      </c>
      <c r="M47" s="335" t="s">
        <v>483</v>
      </c>
    </row>
    <row r="48" spans="2:13" ht="27.75" customHeight="1" x14ac:dyDescent="0.15">
      <c r="B48" s="1171"/>
      <c r="C48" s="1172"/>
      <c r="D48" s="104"/>
      <c r="E48" s="1177" t="s">
        <v>38</v>
      </c>
      <c r="F48" s="1177"/>
      <c r="G48" s="1177"/>
      <c r="H48" s="1178"/>
      <c r="I48" s="333" t="s">
        <v>483</v>
      </c>
      <c r="J48" s="334" t="s">
        <v>483</v>
      </c>
      <c r="K48" s="334" t="s">
        <v>483</v>
      </c>
      <c r="L48" s="334" t="s">
        <v>483</v>
      </c>
      <c r="M48" s="335" t="s">
        <v>483</v>
      </c>
    </row>
    <row r="49" spans="2:13" ht="27.75" customHeight="1" x14ac:dyDescent="0.15">
      <c r="B49" s="1173"/>
      <c r="C49" s="1174"/>
      <c r="D49" s="104"/>
      <c r="E49" s="1177" t="s">
        <v>39</v>
      </c>
      <c r="F49" s="1177"/>
      <c r="G49" s="1177"/>
      <c r="H49" s="1178"/>
      <c r="I49" s="333" t="s">
        <v>483</v>
      </c>
      <c r="J49" s="334" t="s">
        <v>483</v>
      </c>
      <c r="K49" s="334" t="s">
        <v>483</v>
      </c>
      <c r="L49" s="334" t="s">
        <v>483</v>
      </c>
      <c r="M49" s="335" t="s">
        <v>483</v>
      </c>
    </row>
    <row r="50" spans="2:13" ht="27.75" customHeight="1" x14ac:dyDescent="0.15">
      <c r="B50" s="1182" t="s">
        <v>40</v>
      </c>
      <c r="C50" s="1183"/>
      <c r="D50" s="107"/>
      <c r="E50" s="1177" t="s">
        <v>41</v>
      </c>
      <c r="F50" s="1177"/>
      <c r="G50" s="1177"/>
      <c r="H50" s="1178"/>
      <c r="I50" s="333">
        <v>4123</v>
      </c>
      <c r="J50" s="334">
        <v>4788</v>
      </c>
      <c r="K50" s="334">
        <v>5009</v>
      </c>
      <c r="L50" s="334">
        <v>5282</v>
      </c>
      <c r="M50" s="335">
        <v>5441</v>
      </c>
    </row>
    <row r="51" spans="2:13" ht="27.75" customHeight="1" x14ac:dyDescent="0.15">
      <c r="B51" s="1171"/>
      <c r="C51" s="1172"/>
      <c r="D51" s="104"/>
      <c r="E51" s="1177" t="s">
        <v>42</v>
      </c>
      <c r="F51" s="1177"/>
      <c r="G51" s="1177"/>
      <c r="H51" s="1178"/>
      <c r="I51" s="333">
        <v>360</v>
      </c>
      <c r="J51" s="334">
        <v>357</v>
      </c>
      <c r="K51" s="334">
        <v>408</v>
      </c>
      <c r="L51" s="334">
        <v>572</v>
      </c>
      <c r="M51" s="335">
        <v>679</v>
      </c>
    </row>
    <row r="52" spans="2:13" ht="27.75" customHeight="1" x14ac:dyDescent="0.15">
      <c r="B52" s="1173"/>
      <c r="C52" s="1174"/>
      <c r="D52" s="104"/>
      <c r="E52" s="1177" t="s">
        <v>43</v>
      </c>
      <c r="F52" s="1177"/>
      <c r="G52" s="1177"/>
      <c r="H52" s="1178"/>
      <c r="I52" s="333">
        <v>8986</v>
      </c>
      <c r="J52" s="334">
        <v>8939</v>
      </c>
      <c r="K52" s="334">
        <v>8618</v>
      </c>
      <c r="L52" s="334">
        <v>8239</v>
      </c>
      <c r="M52" s="335">
        <v>7814</v>
      </c>
    </row>
    <row r="53" spans="2:13" ht="27.75" customHeight="1" thickBot="1" x14ac:dyDescent="0.2">
      <c r="B53" s="1184" t="s">
        <v>19</v>
      </c>
      <c r="C53" s="1185"/>
      <c r="D53" s="108"/>
      <c r="E53" s="1186" t="s">
        <v>44</v>
      </c>
      <c r="F53" s="1186"/>
      <c r="G53" s="1186"/>
      <c r="H53" s="1187"/>
      <c r="I53" s="336">
        <v>2261</v>
      </c>
      <c r="J53" s="337">
        <v>1205</v>
      </c>
      <c r="K53" s="337">
        <v>724</v>
      </c>
      <c r="L53" s="337">
        <v>657</v>
      </c>
      <c r="M53" s="338">
        <v>572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XzufZWOqkhtheyQW5xabUjdmph46gZgvG74sPOFGmkqIzfdBCsvezsdNjyolmB1KdKnYYg8XfbrSvH06yP37w==" saltValue="OcBHG5UfCmQCNyYdIYfm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9" zoomScale="70" zoomScaleNormal="70" zoomScaleSheetLayoutView="100" workbookViewId="0">
      <selection activeCell="G55" sqref="G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196" t="s">
        <v>46</v>
      </c>
      <c r="D55" s="1196"/>
      <c r="E55" s="1197"/>
      <c r="F55" s="339">
        <v>2278</v>
      </c>
      <c r="G55" s="339">
        <v>2284</v>
      </c>
      <c r="H55" s="340">
        <v>2220</v>
      </c>
    </row>
    <row r="56" spans="2:8" ht="52.5" customHeight="1" x14ac:dyDescent="0.15">
      <c r="B56" s="120"/>
      <c r="C56" s="1198" t="s">
        <v>47</v>
      </c>
      <c r="D56" s="1198"/>
      <c r="E56" s="1199"/>
      <c r="F56" s="341">
        <v>634</v>
      </c>
      <c r="G56" s="341">
        <v>734</v>
      </c>
      <c r="H56" s="342">
        <v>820</v>
      </c>
    </row>
    <row r="57" spans="2:8" ht="53.25" customHeight="1" x14ac:dyDescent="0.15">
      <c r="B57" s="120"/>
      <c r="C57" s="1200" t="s">
        <v>48</v>
      </c>
      <c r="D57" s="1200"/>
      <c r="E57" s="1201"/>
      <c r="F57" s="343">
        <v>1967</v>
      </c>
      <c r="G57" s="343">
        <v>2164</v>
      </c>
      <c r="H57" s="344">
        <v>2323</v>
      </c>
    </row>
    <row r="58" spans="2:8" ht="45.75" customHeight="1" x14ac:dyDescent="0.15">
      <c r="B58" s="121"/>
      <c r="C58" s="1188" t="s">
        <v>542</v>
      </c>
      <c r="D58" s="1189"/>
      <c r="E58" s="1190"/>
      <c r="F58" s="345">
        <v>799</v>
      </c>
      <c r="G58" s="345">
        <v>1079</v>
      </c>
      <c r="H58" s="346">
        <v>1262</v>
      </c>
    </row>
    <row r="59" spans="2:8" ht="45.75" customHeight="1" x14ac:dyDescent="0.15">
      <c r="B59" s="121"/>
      <c r="C59" s="1188" t="s">
        <v>543</v>
      </c>
      <c r="D59" s="1189"/>
      <c r="E59" s="1190"/>
      <c r="F59" s="345">
        <v>828</v>
      </c>
      <c r="G59" s="345">
        <v>887</v>
      </c>
      <c r="H59" s="346">
        <v>836</v>
      </c>
    </row>
    <row r="60" spans="2:8" ht="45.75" customHeight="1" x14ac:dyDescent="0.15">
      <c r="B60" s="121"/>
      <c r="C60" s="1188" t="s">
        <v>544</v>
      </c>
      <c r="D60" s="1189"/>
      <c r="E60" s="1190"/>
      <c r="F60" s="345">
        <v>115</v>
      </c>
      <c r="G60" s="345">
        <v>70</v>
      </c>
      <c r="H60" s="346">
        <v>71</v>
      </c>
    </row>
    <row r="61" spans="2:8" ht="45.75" customHeight="1" x14ac:dyDescent="0.15">
      <c r="B61" s="121"/>
      <c r="C61" s="1188" t="s">
        <v>545</v>
      </c>
      <c r="D61" s="1189"/>
      <c r="E61" s="1190"/>
      <c r="F61" s="345">
        <v>55</v>
      </c>
      <c r="G61" s="345">
        <v>61</v>
      </c>
      <c r="H61" s="346">
        <v>62</v>
      </c>
    </row>
    <row r="62" spans="2:8" ht="45.75" customHeight="1" thickBot="1" x14ac:dyDescent="0.2">
      <c r="B62" s="122"/>
      <c r="C62" s="1191" t="s">
        <v>546</v>
      </c>
      <c r="D62" s="1192"/>
      <c r="E62" s="1193"/>
      <c r="F62" s="347">
        <v>35</v>
      </c>
      <c r="G62" s="347">
        <v>35</v>
      </c>
      <c r="H62" s="348">
        <v>35</v>
      </c>
    </row>
    <row r="63" spans="2:8" ht="52.5" customHeight="1" thickBot="1" x14ac:dyDescent="0.2">
      <c r="B63" s="123"/>
      <c r="C63" s="1194" t="s">
        <v>49</v>
      </c>
      <c r="D63" s="1194"/>
      <c r="E63" s="1195"/>
      <c r="F63" s="349">
        <v>4878</v>
      </c>
      <c r="G63" s="349">
        <v>5182</v>
      </c>
      <c r="H63" s="350">
        <v>5362</v>
      </c>
    </row>
    <row r="64" spans="2:8" x14ac:dyDescent="0.15"/>
  </sheetData>
  <sheetProtection algorithmName="SHA-512" hashValue="aVvqo0zd7Nmkzh2hEt/9pL5+10KbbhjaO1uFtmvTOpx3d/NULvQQG21VGIrUWXcqohz7kRSglnhwzyYE3hY05Q==" saltValue="pgEa58OTqqQunfhahGKc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521</v>
      </c>
      <c r="G2" s="137"/>
      <c r="H2" s="138"/>
    </row>
    <row r="3" spans="1:8" x14ac:dyDescent="0.15">
      <c r="A3" s="134" t="s">
        <v>514</v>
      </c>
      <c r="B3" s="139"/>
      <c r="C3" s="140"/>
      <c r="D3" s="141">
        <v>41421</v>
      </c>
      <c r="E3" s="142"/>
      <c r="F3" s="143">
        <v>52068</v>
      </c>
      <c r="G3" s="144"/>
      <c r="H3" s="145"/>
    </row>
    <row r="4" spans="1:8" x14ac:dyDescent="0.15">
      <c r="A4" s="146"/>
      <c r="B4" s="147"/>
      <c r="C4" s="148"/>
      <c r="D4" s="149">
        <v>15717</v>
      </c>
      <c r="E4" s="150"/>
      <c r="F4" s="151">
        <v>26936</v>
      </c>
      <c r="G4" s="152"/>
      <c r="H4" s="153"/>
    </row>
    <row r="5" spans="1:8" x14ac:dyDescent="0.15">
      <c r="A5" s="134" t="s">
        <v>516</v>
      </c>
      <c r="B5" s="139"/>
      <c r="C5" s="140"/>
      <c r="D5" s="141">
        <v>43875</v>
      </c>
      <c r="E5" s="142"/>
      <c r="F5" s="143">
        <v>47161</v>
      </c>
      <c r="G5" s="144"/>
      <c r="H5" s="145"/>
    </row>
    <row r="6" spans="1:8" x14ac:dyDescent="0.15">
      <c r="A6" s="146"/>
      <c r="B6" s="147"/>
      <c r="C6" s="148"/>
      <c r="D6" s="149">
        <v>12341</v>
      </c>
      <c r="E6" s="150"/>
      <c r="F6" s="151">
        <v>24595</v>
      </c>
      <c r="G6" s="152"/>
      <c r="H6" s="153"/>
    </row>
    <row r="7" spans="1:8" x14ac:dyDescent="0.15">
      <c r="A7" s="134" t="s">
        <v>517</v>
      </c>
      <c r="B7" s="139"/>
      <c r="C7" s="140"/>
      <c r="D7" s="141">
        <v>39163</v>
      </c>
      <c r="E7" s="142"/>
      <c r="F7" s="143">
        <v>43423</v>
      </c>
      <c r="G7" s="144"/>
      <c r="H7" s="145"/>
    </row>
    <row r="8" spans="1:8" x14ac:dyDescent="0.15">
      <c r="A8" s="146"/>
      <c r="B8" s="147"/>
      <c r="C8" s="148"/>
      <c r="D8" s="149">
        <v>12869</v>
      </c>
      <c r="E8" s="150"/>
      <c r="F8" s="151">
        <v>22207</v>
      </c>
      <c r="G8" s="152"/>
      <c r="H8" s="153"/>
    </row>
    <row r="9" spans="1:8" x14ac:dyDescent="0.15">
      <c r="A9" s="134" t="s">
        <v>518</v>
      </c>
      <c r="B9" s="139"/>
      <c r="C9" s="140"/>
      <c r="D9" s="141">
        <v>40667</v>
      </c>
      <c r="E9" s="142"/>
      <c r="F9" s="143">
        <v>45265</v>
      </c>
      <c r="G9" s="144"/>
      <c r="H9" s="145"/>
    </row>
    <row r="10" spans="1:8" x14ac:dyDescent="0.15">
      <c r="A10" s="146"/>
      <c r="B10" s="147"/>
      <c r="C10" s="148"/>
      <c r="D10" s="149">
        <v>12992</v>
      </c>
      <c r="E10" s="150"/>
      <c r="F10" s="151">
        <v>22600</v>
      </c>
      <c r="G10" s="152"/>
      <c r="H10" s="153"/>
    </row>
    <row r="11" spans="1:8" x14ac:dyDescent="0.15">
      <c r="A11" s="134" t="s">
        <v>519</v>
      </c>
      <c r="B11" s="139"/>
      <c r="C11" s="140"/>
      <c r="D11" s="141">
        <v>39958</v>
      </c>
      <c r="E11" s="142"/>
      <c r="F11" s="143">
        <v>54621</v>
      </c>
      <c r="G11" s="144"/>
      <c r="H11" s="145"/>
    </row>
    <row r="12" spans="1:8" x14ac:dyDescent="0.15">
      <c r="A12" s="146"/>
      <c r="B12" s="147"/>
      <c r="C12" s="154"/>
      <c r="D12" s="149">
        <v>9908</v>
      </c>
      <c r="E12" s="150"/>
      <c r="F12" s="151">
        <v>30892</v>
      </c>
      <c r="G12" s="152"/>
      <c r="H12" s="153"/>
    </row>
    <row r="13" spans="1:8" x14ac:dyDescent="0.15">
      <c r="A13" s="134"/>
      <c r="B13" s="139"/>
      <c r="C13" s="140"/>
      <c r="D13" s="141">
        <v>41017</v>
      </c>
      <c r="E13" s="142"/>
      <c r="F13" s="143">
        <v>48508</v>
      </c>
      <c r="G13" s="155"/>
      <c r="H13" s="145"/>
    </row>
    <row r="14" spans="1:8" x14ac:dyDescent="0.15">
      <c r="A14" s="146"/>
      <c r="B14" s="147"/>
      <c r="C14" s="148"/>
      <c r="D14" s="149">
        <v>12765</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6.62</v>
      </c>
      <c r="C19" s="156">
        <f>ROUND(VALUE(SUBSTITUTE(実質収支比率等に係る経年分析!G$48,"▲","-")),2)</f>
        <v>9.76</v>
      </c>
      <c r="D19" s="156">
        <f>ROUND(VALUE(SUBSTITUTE(実質収支比率等に係る経年分析!H$48,"▲","-")),2)</f>
        <v>9.7100000000000009</v>
      </c>
      <c r="E19" s="156">
        <f>ROUND(VALUE(SUBSTITUTE(実質収支比率等に係る経年分析!I$48,"▲","-")),2)</f>
        <v>11</v>
      </c>
      <c r="F19" s="156">
        <f>ROUND(VALUE(SUBSTITUTE(実質収支比率等に係る経年分析!J$48,"▲","-")),2)</f>
        <v>9.7100000000000009</v>
      </c>
    </row>
    <row r="20" spans="1:11" x14ac:dyDescent="0.15">
      <c r="A20" s="156" t="s">
        <v>53</v>
      </c>
      <c r="B20" s="156">
        <f>ROUND(VALUE(SUBSTITUTE(実質収支比率等に係る経年分析!F$47,"▲","-")),2)</f>
        <v>34.72</v>
      </c>
      <c r="C20" s="156">
        <f>ROUND(VALUE(SUBSTITUTE(実質収支比率等に係る経年分析!G$47,"▲","-")),2)</f>
        <v>35.76</v>
      </c>
      <c r="D20" s="156">
        <f>ROUND(VALUE(SUBSTITUTE(実質収支比率等に係る経年分析!H$47,"▲","-")),2)</f>
        <v>36.54</v>
      </c>
      <c r="E20" s="156">
        <f>ROUND(VALUE(SUBSTITUTE(実質収支比率等に係る経年分析!I$47,"▲","-")),2)</f>
        <v>35.83</v>
      </c>
      <c r="F20" s="156">
        <f>ROUND(VALUE(SUBSTITUTE(実質収支比率等に係る経年分析!J$47,"▲","-")),2)</f>
        <v>33.4</v>
      </c>
    </row>
    <row r="21" spans="1:11" x14ac:dyDescent="0.15">
      <c r="A21" s="156" t="s">
        <v>54</v>
      </c>
      <c r="B21" s="156">
        <f>IF(ISNUMBER(VALUE(SUBSTITUTE(実質収支比率等に係る経年分析!F$49,"▲","-"))),ROUND(VALUE(SUBSTITUTE(実質収支比率等に係る経年分析!F$49,"▲","-")),2),NA())</f>
        <v>-4.8</v>
      </c>
      <c r="C21" s="156">
        <f>IF(ISNUMBER(VALUE(SUBSTITUTE(実質収支比率等に係る経年分析!G$49,"▲","-"))),ROUND(VALUE(SUBSTITUTE(実質収支比率等に係る経年分析!G$49,"▲","-")),2),NA())</f>
        <v>3.56</v>
      </c>
      <c r="D21" s="156">
        <f>IF(ISNUMBER(VALUE(SUBSTITUTE(実質収支比率等に係る経年分析!H$49,"▲","-"))),ROUND(VALUE(SUBSTITUTE(実質収支比率等に係る経年分析!H$49,"▲","-")),2),NA())</f>
        <v>-5.0199999999999996</v>
      </c>
      <c r="E21" s="156">
        <f>IF(ISNUMBER(VALUE(SUBSTITUTE(実質収支比率等に係る経年分析!I$49,"▲","-"))),ROUND(VALUE(SUBSTITUTE(実質収支比率等に係る経年分析!I$49,"▲","-")),2),NA())</f>
        <v>-3.19</v>
      </c>
      <c r="F21" s="156">
        <f>IF(ISNUMBER(VALUE(SUBSTITUTE(実質収支比率等に係る経年分析!J$49,"▲","-"))),ROUND(VALUE(SUBSTITUTE(実質収支比率等に係る経年分析!J$49,"▲","-")),2),NA())</f>
        <v>-7.23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0.28000000000000003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0.32</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1.27</v>
      </c>
    </row>
    <row r="35" spans="1:16" x14ac:dyDescent="0.15">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5.05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6.61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9.76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9.7100000000000009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9.7100000000000009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731</v>
      </c>
      <c r="E42" s="158"/>
      <c r="F42" s="158"/>
      <c r="G42" s="158">
        <f>'実質公債費比率（分子）の構造'!L$52</f>
        <v>720</v>
      </c>
      <c r="H42" s="158"/>
      <c r="I42" s="158"/>
      <c r="J42" s="158">
        <f>'実質公債費比率（分子）の構造'!M$52</f>
        <v>712</v>
      </c>
      <c r="K42" s="158"/>
      <c r="L42" s="158"/>
      <c r="M42" s="158">
        <f>'実質公債費比率（分子）の構造'!N$52</f>
        <v>688</v>
      </c>
      <c r="N42" s="158"/>
      <c r="O42" s="158"/>
      <c r="P42" s="158">
        <f>'実質公債費比率（分子）の構造'!O$52</f>
        <v>705</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93</v>
      </c>
      <c r="C45" s="158"/>
      <c r="D45" s="158"/>
      <c r="E45" s="158">
        <f>'実質公債費比率（分子）の構造'!L$49</f>
        <v>78</v>
      </c>
      <c r="F45" s="158"/>
      <c r="G45" s="158"/>
      <c r="H45" s="158">
        <f>'実質公債費比率（分子）の構造'!M$49</f>
        <v>50</v>
      </c>
      <c r="I45" s="158"/>
      <c r="J45" s="158"/>
      <c r="K45" s="158">
        <f>'実質公債費比率（分子）の構造'!N$49</f>
        <v>47</v>
      </c>
      <c r="L45" s="158"/>
      <c r="M45" s="158"/>
      <c r="N45" s="158">
        <f>'実質公債費比率（分子）の構造'!O$49</f>
        <v>50</v>
      </c>
      <c r="O45" s="158"/>
      <c r="P45" s="158"/>
    </row>
    <row r="46" spans="1:16" x14ac:dyDescent="0.15">
      <c r="A46" s="158" t="s">
        <v>64</v>
      </c>
      <c r="B46" s="158">
        <f>'実質公債費比率（分子）の構造'!K$48</f>
        <v>216</v>
      </c>
      <c r="C46" s="158"/>
      <c r="D46" s="158"/>
      <c r="E46" s="158">
        <f>'実質公債費比率（分子）の構造'!L$48</f>
        <v>213</v>
      </c>
      <c r="F46" s="158"/>
      <c r="G46" s="158"/>
      <c r="H46" s="158">
        <f>'実質公債費比率（分子）の構造'!M$48</f>
        <v>209</v>
      </c>
      <c r="I46" s="158"/>
      <c r="J46" s="158"/>
      <c r="K46" s="158">
        <f>'実質公債費比率（分子）の構造'!N$48</f>
        <v>231</v>
      </c>
      <c r="L46" s="158"/>
      <c r="M46" s="158"/>
      <c r="N46" s="158">
        <f>'実質公債費比率（分子）の構造'!O$48</f>
        <v>246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672</v>
      </c>
      <c r="C49" s="158"/>
      <c r="D49" s="158"/>
      <c r="E49" s="158">
        <f>'実質公債費比率（分子）の構造'!L$45</f>
        <v>702</v>
      </c>
      <c r="F49" s="158"/>
      <c r="G49" s="158"/>
      <c r="H49" s="158">
        <f>'実質公債費比率（分子）の構造'!M$45</f>
        <v>745</v>
      </c>
      <c r="I49" s="158"/>
      <c r="J49" s="158"/>
      <c r="K49" s="158">
        <f>'実質公債費比率（分子）の構造'!N$45</f>
        <v>768</v>
      </c>
      <c r="L49" s="158"/>
      <c r="M49" s="158"/>
      <c r="N49" s="158">
        <f>'実質公債費比率（分子）の構造'!O$45</f>
        <v>766</v>
      </c>
      <c r="O49" s="158"/>
      <c r="P49" s="158"/>
    </row>
    <row r="50" spans="1:16" x14ac:dyDescent="0.15">
      <c r="A50" s="158" t="s">
        <v>67</v>
      </c>
      <c r="B50" s="158" t="e">
        <f>NA()</f>
        <v>#N/A</v>
      </c>
      <c r="C50" s="158">
        <f>IF(ISNUMBER('実質公債費比率（分子）の構造'!K$53),'実質公債費比率（分子）の構造'!K$53,NA())</f>
        <v>250</v>
      </c>
      <c r="D50" s="158" t="e">
        <f>NA()</f>
        <v>#N/A</v>
      </c>
      <c r="E50" s="158" t="e">
        <f>NA()</f>
        <v>#N/A</v>
      </c>
      <c r="F50" s="158">
        <f>IF(ISNUMBER('実質公債費比率（分子）の構造'!L$53),'実質公債費比率（分子）の構造'!L$53,NA())</f>
        <v>273</v>
      </c>
      <c r="G50" s="158" t="e">
        <f>NA()</f>
        <v>#N/A</v>
      </c>
      <c r="H50" s="158" t="e">
        <f>NA()</f>
        <v>#N/A</v>
      </c>
      <c r="I50" s="158">
        <f>IF(ISNUMBER('実質公債費比率（分子）の構造'!M$53),'実質公債費比率（分子）の構造'!M$53,NA())</f>
        <v>292</v>
      </c>
      <c r="J50" s="158" t="e">
        <f>NA()</f>
        <v>#N/A</v>
      </c>
      <c r="K50" s="158" t="e">
        <f>NA()</f>
        <v>#N/A</v>
      </c>
      <c r="L50" s="158">
        <f>IF(ISNUMBER('実質公債費比率（分子）の構造'!N$53),'実質公債費比率（分子）の構造'!N$53,NA())</f>
        <v>358</v>
      </c>
      <c r="M50" s="158" t="e">
        <f>NA()</f>
        <v>#N/A</v>
      </c>
      <c r="N50" s="158" t="e">
        <f>NA()</f>
        <v>#N/A</v>
      </c>
      <c r="O50" s="158">
        <f>IF(ISNUMBER('実質公債費比率（分子）の構造'!O$53),'実質公債費比率（分子）の構造'!O$53,NA())</f>
        <v>357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8986</v>
      </c>
      <c r="E56" s="157"/>
      <c r="F56" s="157"/>
      <c r="G56" s="157">
        <f>'将来負担比率（分子）の構造'!J$52</f>
        <v>8939</v>
      </c>
      <c r="H56" s="157"/>
      <c r="I56" s="157"/>
      <c r="J56" s="157">
        <f>'将来負担比率（分子）の構造'!K$52</f>
        <v>8618</v>
      </c>
      <c r="K56" s="157"/>
      <c r="L56" s="157"/>
      <c r="M56" s="157">
        <f>'将来負担比率（分子）の構造'!L$52</f>
        <v>8239</v>
      </c>
      <c r="N56" s="157"/>
      <c r="O56" s="157"/>
      <c r="P56" s="157">
        <f>'将来負担比率（分子）の構造'!M$52</f>
        <v>7814</v>
      </c>
    </row>
    <row r="57" spans="1:16" x14ac:dyDescent="0.15">
      <c r="A57" s="157" t="s">
        <v>42</v>
      </c>
      <c r="B57" s="157"/>
      <c r="C57" s="157"/>
      <c r="D57" s="157">
        <f>'将来負担比率（分子）の構造'!I$51</f>
        <v>360</v>
      </c>
      <c r="E57" s="157"/>
      <c r="F57" s="157"/>
      <c r="G57" s="157">
        <f>'将来負担比率（分子）の構造'!J$51</f>
        <v>357</v>
      </c>
      <c r="H57" s="157"/>
      <c r="I57" s="157"/>
      <c r="J57" s="157">
        <f>'将来負担比率（分子）の構造'!K$51</f>
        <v>408</v>
      </c>
      <c r="K57" s="157"/>
      <c r="L57" s="157"/>
      <c r="M57" s="157">
        <f>'将来負担比率（分子）の構造'!L$51</f>
        <v>572</v>
      </c>
      <c r="N57" s="157"/>
      <c r="O57" s="157"/>
      <c r="P57" s="157">
        <f>'将来負担比率（分子）の構造'!M$51</f>
        <v>679</v>
      </c>
    </row>
    <row r="58" spans="1:16" x14ac:dyDescent="0.15">
      <c r="A58" s="157" t="s">
        <v>41</v>
      </c>
      <c r="B58" s="157"/>
      <c r="C58" s="157"/>
      <c r="D58" s="157">
        <f>'将来負担比率（分子）の構造'!I$50</f>
        <v>4123</v>
      </c>
      <c r="E58" s="157"/>
      <c r="F58" s="157"/>
      <c r="G58" s="157">
        <f>'将来負担比率（分子）の構造'!J$50</f>
        <v>4788</v>
      </c>
      <c r="H58" s="157"/>
      <c r="I58" s="157"/>
      <c r="J58" s="157">
        <f>'将来負担比率（分子）の構造'!K$50</f>
        <v>5009</v>
      </c>
      <c r="K58" s="157"/>
      <c r="L58" s="157"/>
      <c r="M58" s="157">
        <f>'将来負担比率（分子）の構造'!L$50</f>
        <v>5282</v>
      </c>
      <c r="N58" s="157"/>
      <c r="O58" s="157"/>
      <c r="P58" s="157">
        <f>'将来負担比率（分子）の構造'!M$50</f>
        <v>5441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1227</v>
      </c>
      <c r="C62" s="157"/>
      <c r="D62" s="157"/>
      <c r="E62" s="157">
        <f>'将来負担比率（分子）の構造'!J$45</f>
        <v>1275</v>
      </c>
      <c r="F62" s="157"/>
      <c r="G62" s="157"/>
      <c r="H62" s="157">
        <f>'将来負担比率（分子）の構造'!K$45</f>
        <v>1296</v>
      </c>
      <c r="I62" s="157"/>
      <c r="J62" s="157"/>
      <c r="K62" s="157">
        <f>'将来負担比率（分子）の構造'!L$45</f>
        <v>1350</v>
      </c>
      <c r="L62" s="157"/>
      <c r="M62" s="157"/>
      <c r="N62" s="157">
        <f>'将来負担比率（分子）の構造'!M$45</f>
        <v>1361</v>
      </c>
      <c r="O62" s="157"/>
      <c r="P62" s="157"/>
    </row>
    <row r="63" spans="1:16" x14ac:dyDescent="0.15">
      <c r="A63" s="157" t="s">
        <v>34</v>
      </c>
      <c r="B63" s="157">
        <f>'将来負担比率（分子）の構造'!I$44</f>
        <v>440</v>
      </c>
      <c r="C63" s="157"/>
      <c r="D63" s="157"/>
      <c r="E63" s="157">
        <f>'将来負担比率（分子）の構造'!J$44</f>
        <v>392</v>
      </c>
      <c r="F63" s="157"/>
      <c r="G63" s="157"/>
      <c r="H63" s="157">
        <f>'将来負担比率（分子）の構造'!K$44</f>
        <v>362</v>
      </c>
      <c r="I63" s="157"/>
      <c r="J63" s="157"/>
      <c r="K63" s="157">
        <f>'将来負担比率（分子）の構造'!L$44</f>
        <v>326</v>
      </c>
      <c r="L63" s="157"/>
      <c r="M63" s="157"/>
      <c r="N63" s="157">
        <f>'将来負担比率（分子）の構造'!M$44</f>
        <v>310</v>
      </c>
      <c r="O63" s="157"/>
      <c r="P63" s="157"/>
    </row>
    <row r="64" spans="1:16" x14ac:dyDescent="0.15">
      <c r="A64" s="157" t="s">
        <v>33</v>
      </c>
      <c r="B64" s="157">
        <f>'将来負担比率（分子）の構造'!I$43</f>
        <v>6271</v>
      </c>
      <c r="C64" s="157"/>
      <c r="D64" s="157"/>
      <c r="E64" s="157">
        <f>'将来負担比率（分子）の構造'!J$43</f>
        <v>5780</v>
      </c>
      <c r="F64" s="157"/>
      <c r="G64" s="157"/>
      <c r="H64" s="157">
        <f>'将来負担比率（分子）の構造'!K$43</f>
        <v>5384</v>
      </c>
      <c r="I64" s="157"/>
      <c r="J64" s="157"/>
      <c r="K64" s="157">
        <f>'将来負担比率（分子）の構造'!L$43</f>
        <v>5551</v>
      </c>
      <c r="L64" s="157"/>
      <c r="M64" s="157"/>
      <c r="N64" s="157">
        <f>'将来負担比率（分子）の構造'!M$43</f>
        <v>5649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7793</v>
      </c>
      <c r="C66" s="157"/>
      <c r="D66" s="157"/>
      <c r="E66" s="157">
        <f>'将来負担比率（分子）の構造'!J$41</f>
        <v>7842</v>
      </c>
      <c r="F66" s="157"/>
      <c r="G66" s="157"/>
      <c r="H66" s="157">
        <f>'将来負担比率（分子）の構造'!K$41</f>
        <v>7718</v>
      </c>
      <c r="I66" s="157"/>
      <c r="J66" s="157"/>
      <c r="K66" s="157">
        <f>'将来負担比率（分子）の構造'!L$41</f>
        <v>7524</v>
      </c>
      <c r="L66" s="157"/>
      <c r="M66" s="157"/>
      <c r="N66" s="157">
        <f>'将来負担比率（分子）の構造'!M$41</f>
        <v>7186</v>
      </c>
      <c r="O66" s="157"/>
      <c r="P66" s="157"/>
    </row>
    <row r="67" spans="1:16" x14ac:dyDescent="0.15">
      <c r="A67" s="157" t="s">
        <v>71</v>
      </c>
      <c r="B67" s="157" t="e">
        <f>NA()</f>
        <v>#N/A</v>
      </c>
      <c r="C67" s="157">
        <f>IF(ISNUMBER('将来負担比率（分子）の構造'!I$53), IF('将来負担比率（分子）の構造'!I$53 &lt; 0, 0, '将来負担比率（分子）の構造'!I$53), NA())</f>
        <v>2261</v>
      </c>
      <c r="D67" s="157" t="e">
        <f>NA()</f>
        <v>#N/A</v>
      </c>
      <c r="E67" s="157" t="e">
        <f>NA()</f>
        <v>#N/A</v>
      </c>
      <c r="F67" s="157">
        <f>IF(ISNUMBER('将来負担比率（分子）の構造'!J$53), IF('将来負担比率（分子）の構造'!J$53 &lt; 0, 0, '将来負担比率（分子）の構造'!J$53), NA())</f>
        <v>1205</v>
      </c>
      <c r="G67" s="157" t="e">
        <f>NA()</f>
        <v>#N/A</v>
      </c>
      <c r="H67" s="157" t="e">
        <f>NA()</f>
        <v>#N/A</v>
      </c>
      <c r="I67" s="157">
        <f>IF(ISNUMBER('将来負担比率（分子）の構造'!K$53), IF('将来負担比率（分子）の構造'!K$53 &lt; 0, 0, '将来負担比率（分子）の構造'!K$53), NA())</f>
        <v>724</v>
      </c>
      <c r="J67" s="157" t="e">
        <f>NA()</f>
        <v>#N/A</v>
      </c>
      <c r="K67" s="157" t="e">
        <f>NA()</f>
        <v>#N/A</v>
      </c>
      <c r="L67" s="157">
        <f>IF(ISNUMBER('将来負担比率（分子）の構造'!L$53), IF('将来負担比率（分子）の構造'!L$53 &lt; 0, 0, '将来負担比率（分子）の構造'!L$53), NA())</f>
        <v>657</v>
      </c>
      <c r="M67" s="157" t="e">
        <f>NA()</f>
        <v>#N/A</v>
      </c>
      <c r="N67" s="157" t="e">
        <f>NA()</f>
        <v>#N/A</v>
      </c>
      <c r="O67" s="157">
        <f>IF(ISNUMBER('将来負担比率（分子）の構造'!M$53), IF('将来負担比率（分子）の構造'!M$53 &lt; 0, 0, '将来負担比率（分子）の構造'!M$53), NA())</f>
        <v>572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2278</v>
      </c>
      <c r="C72" s="161">
        <f>基金残高に係る経年分析!G55</f>
        <v>2284</v>
      </c>
      <c r="D72" s="161">
        <f>基金残高に係る経年分析!H55</f>
        <v>2220</v>
      </c>
    </row>
    <row r="73" spans="1:16" x14ac:dyDescent="0.15">
      <c r="A73" s="160" t="s">
        <v>74</v>
      </c>
      <c r="B73" s="161">
        <f>基金残高に係る経年分析!F56</f>
        <v>634</v>
      </c>
      <c r="C73" s="161">
        <f>基金残高に係る経年分析!G56</f>
        <v>734</v>
      </c>
      <c r="D73" s="161">
        <f>基金残高に係る経年分析!H56</f>
        <v>820</v>
      </c>
    </row>
    <row r="74" spans="1:16" x14ac:dyDescent="0.15">
      <c r="A74" s="160" t="s">
        <v>75</v>
      </c>
      <c r="B74" s="161">
        <f>基金残高に係る経年分析!F57</f>
        <v>1967</v>
      </c>
      <c r="C74" s="161">
        <f>基金残高に係る経年分析!G57</f>
        <v>2164</v>
      </c>
      <c r="D74" s="161">
        <f>基金残高に係る経年分析!H57</f>
        <v>2323</v>
      </c>
    </row>
  </sheetData>
  <sheetProtection algorithmName="SHA-512" hashValue="oK7J6c4FTBekDRRhi+UrhPk1BwvT4BdbxbZ+u1hf3NnQKPpkwLd+w8RzsvF4JfKKiEzD/Ds9iBnT33tZIj0eoA==" saltValue="8UJYGESN5vHZmjFth8FB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election activeCell="CR25" sqref="CR25:CY25"/>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2721830</v>
      </c>
      <c r="S5" s="600"/>
      <c r="T5" s="600"/>
      <c r="U5" s="600"/>
      <c r="V5" s="600"/>
      <c r="W5" s="600"/>
      <c r="X5" s="600"/>
      <c r="Y5" s="601"/>
      <c r="Z5" s="602">
        <v>20.7</v>
      </c>
      <c r="AA5" s="602"/>
      <c r="AB5" s="602"/>
      <c r="AC5" s="602"/>
      <c r="AD5" s="603">
        <v>2721830</v>
      </c>
      <c r="AE5" s="603"/>
      <c r="AF5" s="603"/>
      <c r="AG5" s="603"/>
      <c r="AH5" s="603"/>
      <c r="AI5" s="603"/>
      <c r="AJ5" s="603"/>
      <c r="AK5" s="603"/>
      <c r="AL5" s="604">
        <v>40.299999999999997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2721246</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77431</v>
      </c>
      <c r="S6" s="611"/>
      <c r="T6" s="611"/>
      <c r="U6" s="611"/>
      <c r="V6" s="611"/>
      <c r="W6" s="611"/>
      <c r="X6" s="611"/>
      <c r="Y6" s="612"/>
      <c r="Z6" s="613">
        <v>0.6</v>
      </c>
      <c r="AA6" s="613"/>
      <c r="AB6" s="613"/>
      <c r="AC6" s="613"/>
      <c r="AD6" s="614">
        <v>77431</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2721246</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100652</v>
      </c>
      <c r="CS6" s="611"/>
      <c r="CT6" s="611"/>
      <c r="CU6" s="611"/>
      <c r="CV6" s="611"/>
      <c r="CW6" s="611"/>
      <c r="CX6" s="611"/>
      <c r="CY6" s="612"/>
      <c r="CZ6" s="604">
        <v>0.8</v>
      </c>
      <c r="DA6" s="605"/>
      <c r="DB6" s="605"/>
      <c r="DC6" s="621"/>
      <c r="DD6" s="619" t="s">
        <v>121</v>
      </c>
      <c r="DE6" s="611"/>
      <c r="DF6" s="611"/>
      <c r="DG6" s="611"/>
      <c r="DH6" s="611"/>
      <c r="DI6" s="611"/>
      <c r="DJ6" s="611"/>
      <c r="DK6" s="611"/>
      <c r="DL6" s="611"/>
      <c r="DM6" s="611"/>
      <c r="DN6" s="611"/>
      <c r="DO6" s="611"/>
      <c r="DP6" s="612"/>
      <c r="DQ6" s="619">
        <v>100652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1073</v>
      </c>
      <c r="S7" s="611"/>
      <c r="T7" s="611"/>
      <c r="U7" s="611"/>
      <c r="V7" s="611"/>
      <c r="W7" s="611"/>
      <c r="X7" s="611"/>
      <c r="Y7" s="612"/>
      <c r="Z7" s="613">
        <v>0</v>
      </c>
      <c r="AA7" s="613"/>
      <c r="AB7" s="613"/>
      <c r="AC7" s="613"/>
      <c r="AD7" s="614">
        <v>1073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1235606</v>
      </c>
      <c r="BH7" s="611"/>
      <c r="BI7" s="611"/>
      <c r="BJ7" s="611"/>
      <c r="BK7" s="611"/>
      <c r="BL7" s="611"/>
      <c r="BM7" s="611"/>
      <c r="BN7" s="612"/>
      <c r="BO7" s="613">
        <v>45.4</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1579924</v>
      </c>
      <c r="CS7" s="611"/>
      <c r="CT7" s="611"/>
      <c r="CU7" s="611"/>
      <c r="CV7" s="611"/>
      <c r="CW7" s="611"/>
      <c r="CX7" s="611"/>
      <c r="CY7" s="612"/>
      <c r="CZ7" s="613">
        <v>12.7</v>
      </c>
      <c r="DA7" s="613"/>
      <c r="DB7" s="613"/>
      <c r="DC7" s="613"/>
      <c r="DD7" s="619">
        <v>19233</v>
      </c>
      <c r="DE7" s="611"/>
      <c r="DF7" s="611"/>
      <c r="DG7" s="611"/>
      <c r="DH7" s="611"/>
      <c r="DI7" s="611"/>
      <c r="DJ7" s="611"/>
      <c r="DK7" s="611"/>
      <c r="DL7" s="611"/>
      <c r="DM7" s="611"/>
      <c r="DN7" s="611"/>
      <c r="DO7" s="611"/>
      <c r="DP7" s="612"/>
      <c r="DQ7" s="619">
        <v>1314601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22123</v>
      </c>
      <c r="S8" s="611"/>
      <c r="T8" s="611"/>
      <c r="U8" s="611"/>
      <c r="V8" s="611"/>
      <c r="W8" s="611"/>
      <c r="X8" s="611"/>
      <c r="Y8" s="612"/>
      <c r="Z8" s="613">
        <v>0.2</v>
      </c>
      <c r="AA8" s="613"/>
      <c r="AB8" s="613"/>
      <c r="AC8" s="613"/>
      <c r="AD8" s="614">
        <v>22123</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39394</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6112855</v>
      </c>
      <c r="CS8" s="611"/>
      <c r="CT8" s="611"/>
      <c r="CU8" s="611"/>
      <c r="CV8" s="611"/>
      <c r="CW8" s="611"/>
      <c r="CX8" s="611"/>
      <c r="CY8" s="612"/>
      <c r="CZ8" s="613">
        <v>49.1</v>
      </c>
      <c r="DA8" s="613"/>
      <c r="DB8" s="613"/>
      <c r="DC8" s="613"/>
      <c r="DD8" s="619">
        <v>351882</v>
      </c>
      <c r="DE8" s="611"/>
      <c r="DF8" s="611"/>
      <c r="DG8" s="611"/>
      <c r="DH8" s="611"/>
      <c r="DI8" s="611"/>
      <c r="DJ8" s="611"/>
      <c r="DK8" s="611"/>
      <c r="DL8" s="611"/>
      <c r="DM8" s="611"/>
      <c r="DN8" s="611"/>
      <c r="DO8" s="611"/>
      <c r="DP8" s="612"/>
      <c r="DQ8" s="619">
        <v>3064082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31052</v>
      </c>
      <c r="S9" s="611"/>
      <c r="T9" s="611"/>
      <c r="U9" s="611"/>
      <c r="V9" s="611"/>
      <c r="W9" s="611"/>
      <c r="X9" s="611"/>
      <c r="Y9" s="612"/>
      <c r="Z9" s="613">
        <v>0.2</v>
      </c>
      <c r="AA9" s="613"/>
      <c r="AB9" s="613"/>
      <c r="AC9" s="613"/>
      <c r="AD9" s="614">
        <v>31052</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1044378</v>
      </c>
      <c r="BH9" s="611"/>
      <c r="BI9" s="611"/>
      <c r="BJ9" s="611"/>
      <c r="BK9" s="611"/>
      <c r="BL9" s="611"/>
      <c r="BM9" s="611"/>
      <c r="BN9" s="612"/>
      <c r="BO9" s="613">
        <v>38.4</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777390</v>
      </c>
      <c r="CS9" s="611"/>
      <c r="CT9" s="611"/>
      <c r="CU9" s="611"/>
      <c r="CV9" s="611"/>
      <c r="CW9" s="611"/>
      <c r="CX9" s="611"/>
      <c r="CY9" s="612"/>
      <c r="CZ9" s="613">
        <v>6.2</v>
      </c>
      <c r="DA9" s="613"/>
      <c r="DB9" s="613"/>
      <c r="DC9" s="613"/>
      <c r="DD9" s="619" t="s">
        <v>121</v>
      </c>
      <c r="DE9" s="611"/>
      <c r="DF9" s="611"/>
      <c r="DG9" s="611"/>
      <c r="DH9" s="611"/>
      <c r="DI9" s="611"/>
      <c r="DJ9" s="611"/>
      <c r="DK9" s="611"/>
      <c r="DL9" s="611"/>
      <c r="DM9" s="611"/>
      <c r="DN9" s="611"/>
      <c r="DO9" s="611"/>
      <c r="DP9" s="612"/>
      <c r="DQ9" s="619">
        <v>705514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50221</v>
      </c>
      <c r="BH10" s="611"/>
      <c r="BI10" s="611"/>
      <c r="BJ10" s="611"/>
      <c r="BK10" s="611"/>
      <c r="BL10" s="611"/>
      <c r="BM10" s="611"/>
      <c r="BN10" s="612"/>
      <c r="BO10" s="613">
        <v>1.8</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668530</v>
      </c>
      <c r="S11" s="611"/>
      <c r="T11" s="611"/>
      <c r="U11" s="611"/>
      <c r="V11" s="611"/>
      <c r="W11" s="611"/>
      <c r="X11" s="611"/>
      <c r="Y11" s="612"/>
      <c r="Z11" s="615">
        <v>5.0999999999999996</v>
      </c>
      <c r="AA11" s="616"/>
      <c r="AB11" s="616"/>
      <c r="AC11" s="622"/>
      <c r="AD11" s="619">
        <v>668530</v>
      </c>
      <c r="AE11" s="611"/>
      <c r="AF11" s="611"/>
      <c r="AG11" s="611"/>
      <c r="AH11" s="611"/>
      <c r="AI11" s="611"/>
      <c r="AJ11" s="611"/>
      <c r="AK11" s="612"/>
      <c r="AL11" s="615">
        <v>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101613</v>
      </c>
      <c r="BH11" s="611"/>
      <c r="BI11" s="611"/>
      <c r="BJ11" s="611"/>
      <c r="BK11" s="611"/>
      <c r="BL11" s="611"/>
      <c r="BM11" s="611"/>
      <c r="BN11" s="612"/>
      <c r="BO11" s="613">
        <v>3.7</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59893</v>
      </c>
      <c r="CS11" s="611"/>
      <c r="CT11" s="611"/>
      <c r="CU11" s="611"/>
      <c r="CV11" s="611"/>
      <c r="CW11" s="611"/>
      <c r="CX11" s="611"/>
      <c r="CY11" s="612"/>
      <c r="CZ11" s="613">
        <v>0.5</v>
      </c>
      <c r="DA11" s="613"/>
      <c r="DB11" s="613"/>
      <c r="DC11" s="613"/>
      <c r="DD11" s="619">
        <v>13910</v>
      </c>
      <c r="DE11" s="611"/>
      <c r="DF11" s="611"/>
      <c r="DG11" s="611"/>
      <c r="DH11" s="611"/>
      <c r="DI11" s="611"/>
      <c r="DJ11" s="611"/>
      <c r="DK11" s="611"/>
      <c r="DL11" s="611"/>
      <c r="DM11" s="611"/>
      <c r="DN11" s="611"/>
      <c r="DO11" s="611"/>
      <c r="DP11" s="612"/>
      <c r="DQ11" s="619">
        <v>42807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1129281</v>
      </c>
      <c r="BH12" s="611"/>
      <c r="BI12" s="611"/>
      <c r="BJ12" s="611"/>
      <c r="BK12" s="611"/>
      <c r="BL12" s="611"/>
      <c r="BM12" s="611"/>
      <c r="BN12" s="612"/>
      <c r="BO12" s="613">
        <v>41.5</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99910</v>
      </c>
      <c r="CS12" s="611"/>
      <c r="CT12" s="611"/>
      <c r="CU12" s="611"/>
      <c r="CV12" s="611"/>
      <c r="CW12" s="611"/>
      <c r="CX12" s="611"/>
      <c r="CY12" s="612"/>
      <c r="CZ12" s="613">
        <v>0.8</v>
      </c>
      <c r="DA12" s="613"/>
      <c r="DB12" s="613"/>
      <c r="DC12" s="613"/>
      <c r="DD12" s="619" t="s">
        <v>121</v>
      </c>
      <c r="DE12" s="611"/>
      <c r="DF12" s="611"/>
      <c r="DG12" s="611"/>
      <c r="DH12" s="611"/>
      <c r="DI12" s="611"/>
      <c r="DJ12" s="611"/>
      <c r="DK12" s="611"/>
      <c r="DL12" s="611"/>
      <c r="DM12" s="611"/>
      <c r="DN12" s="611"/>
      <c r="DO12" s="611"/>
      <c r="DP12" s="612"/>
      <c r="DQ12" s="619">
        <v>61262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1104174</v>
      </c>
      <c r="BH13" s="611"/>
      <c r="BI13" s="611"/>
      <c r="BJ13" s="611"/>
      <c r="BK13" s="611"/>
      <c r="BL13" s="611"/>
      <c r="BM13" s="611"/>
      <c r="BN13" s="612"/>
      <c r="BO13" s="613">
        <v>40.6</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1220617</v>
      </c>
      <c r="CS13" s="611"/>
      <c r="CT13" s="611"/>
      <c r="CU13" s="611"/>
      <c r="CV13" s="611"/>
      <c r="CW13" s="611"/>
      <c r="CX13" s="611"/>
      <c r="CY13" s="612"/>
      <c r="CZ13" s="613">
        <v>9.8000000000000007</v>
      </c>
      <c r="DA13" s="613"/>
      <c r="DB13" s="613"/>
      <c r="DC13" s="613"/>
      <c r="DD13" s="619">
        <v>512324</v>
      </c>
      <c r="DE13" s="611"/>
      <c r="DF13" s="611"/>
      <c r="DG13" s="611"/>
      <c r="DH13" s="611"/>
      <c r="DI13" s="611"/>
      <c r="DJ13" s="611"/>
      <c r="DK13" s="611"/>
      <c r="DL13" s="611"/>
      <c r="DM13" s="611"/>
      <c r="DN13" s="611"/>
      <c r="DO13" s="611"/>
      <c r="DP13" s="612"/>
      <c r="DQ13" s="619">
        <v>604232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95490</v>
      </c>
      <c r="BH14" s="611"/>
      <c r="BI14" s="611"/>
      <c r="BJ14" s="611"/>
      <c r="BK14" s="611"/>
      <c r="BL14" s="611"/>
      <c r="BM14" s="611"/>
      <c r="BN14" s="612"/>
      <c r="BO14" s="613">
        <v>3.5</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391808</v>
      </c>
      <c r="CS14" s="611"/>
      <c r="CT14" s="611"/>
      <c r="CU14" s="611"/>
      <c r="CV14" s="611"/>
      <c r="CW14" s="611"/>
      <c r="CX14" s="611"/>
      <c r="CY14" s="612"/>
      <c r="CZ14" s="613">
        <v>3.1</v>
      </c>
      <c r="DA14" s="613"/>
      <c r="DB14" s="613"/>
      <c r="DC14" s="613"/>
      <c r="DD14" s="619">
        <v>7535</v>
      </c>
      <c r="DE14" s="611"/>
      <c r="DF14" s="611"/>
      <c r="DG14" s="611"/>
      <c r="DH14" s="611"/>
      <c r="DI14" s="611"/>
      <c r="DJ14" s="611"/>
      <c r="DK14" s="611"/>
      <c r="DL14" s="611"/>
      <c r="DM14" s="611"/>
      <c r="DN14" s="611"/>
      <c r="DO14" s="611"/>
      <c r="DP14" s="612"/>
      <c r="DQ14" s="619">
        <v>385439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14633</v>
      </c>
      <c r="S15" s="611"/>
      <c r="T15" s="611"/>
      <c r="U15" s="611"/>
      <c r="V15" s="611"/>
      <c r="W15" s="611"/>
      <c r="X15" s="611"/>
      <c r="Y15" s="612"/>
      <c r="Z15" s="613">
        <v>0.1</v>
      </c>
      <c r="AA15" s="613"/>
      <c r="AB15" s="613"/>
      <c r="AC15" s="613"/>
      <c r="AD15" s="614">
        <v>14633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260869</v>
      </c>
      <c r="BH15" s="611"/>
      <c r="BI15" s="611"/>
      <c r="BJ15" s="611"/>
      <c r="BK15" s="611"/>
      <c r="BL15" s="611"/>
      <c r="BM15" s="611"/>
      <c r="BN15" s="612"/>
      <c r="BO15" s="613">
        <v>9.6</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1334224</v>
      </c>
      <c r="CS15" s="611"/>
      <c r="CT15" s="611"/>
      <c r="CU15" s="611"/>
      <c r="CV15" s="611"/>
      <c r="CW15" s="611"/>
      <c r="CX15" s="611"/>
      <c r="CY15" s="612"/>
      <c r="CZ15" s="613">
        <v>10.7</v>
      </c>
      <c r="DA15" s="613"/>
      <c r="DB15" s="613"/>
      <c r="DC15" s="613"/>
      <c r="DD15" s="619">
        <v>195209</v>
      </c>
      <c r="DE15" s="611"/>
      <c r="DF15" s="611"/>
      <c r="DG15" s="611"/>
      <c r="DH15" s="611"/>
      <c r="DI15" s="611"/>
      <c r="DJ15" s="611"/>
      <c r="DK15" s="611"/>
      <c r="DL15" s="611"/>
      <c r="DM15" s="611"/>
      <c r="DN15" s="611"/>
      <c r="DO15" s="611"/>
      <c r="DP15" s="612"/>
      <c r="DQ15" s="619">
        <v>933850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53287</v>
      </c>
      <c r="S16" s="611"/>
      <c r="T16" s="611"/>
      <c r="U16" s="611"/>
      <c r="V16" s="611"/>
      <c r="W16" s="611"/>
      <c r="X16" s="611"/>
      <c r="Y16" s="612"/>
      <c r="Z16" s="613">
        <v>0.4</v>
      </c>
      <c r="AA16" s="613"/>
      <c r="AB16" s="613"/>
      <c r="AC16" s="613"/>
      <c r="AD16" s="614">
        <v>53287</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152450</v>
      </c>
      <c r="S17" s="611"/>
      <c r="T17" s="611"/>
      <c r="U17" s="611"/>
      <c r="V17" s="611"/>
      <c r="W17" s="611"/>
      <c r="X17" s="611"/>
      <c r="Y17" s="612"/>
      <c r="Z17" s="613">
        <v>1.2</v>
      </c>
      <c r="AA17" s="613"/>
      <c r="AB17" s="613"/>
      <c r="AC17" s="613"/>
      <c r="AD17" s="614">
        <v>152450</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765771</v>
      </c>
      <c r="CS17" s="611"/>
      <c r="CT17" s="611"/>
      <c r="CU17" s="611"/>
      <c r="CV17" s="611"/>
      <c r="CW17" s="611"/>
      <c r="CX17" s="611"/>
      <c r="CY17" s="612"/>
      <c r="CZ17" s="613">
        <v>6.2</v>
      </c>
      <c r="DA17" s="613"/>
      <c r="DB17" s="613"/>
      <c r="DC17" s="613"/>
      <c r="DD17" s="619" t="s">
        <v>121</v>
      </c>
      <c r="DE17" s="611"/>
      <c r="DF17" s="611"/>
      <c r="DG17" s="611"/>
      <c r="DH17" s="611"/>
      <c r="DI17" s="611"/>
      <c r="DJ17" s="611"/>
      <c r="DK17" s="611"/>
      <c r="DL17" s="611"/>
      <c r="DM17" s="611"/>
      <c r="DN17" s="611"/>
      <c r="DO17" s="611"/>
      <c r="DP17" s="612"/>
      <c r="DQ17" s="619">
        <v>728252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34549</v>
      </c>
      <c r="S18" s="611"/>
      <c r="T18" s="611"/>
      <c r="U18" s="611"/>
      <c r="V18" s="611"/>
      <c r="W18" s="611"/>
      <c r="X18" s="611"/>
      <c r="Y18" s="612"/>
      <c r="Z18" s="613">
        <v>0.3</v>
      </c>
      <c r="AA18" s="613"/>
      <c r="AB18" s="613"/>
      <c r="AC18" s="613"/>
      <c r="AD18" s="614">
        <v>34549</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111153</v>
      </c>
      <c r="S19" s="611"/>
      <c r="T19" s="611"/>
      <c r="U19" s="611"/>
      <c r="V19" s="611"/>
      <c r="W19" s="611"/>
      <c r="X19" s="611"/>
      <c r="Y19" s="612"/>
      <c r="Z19" s="613">
        <v>0.8</v>
      </c>
      <c r="AA19" s="613"/>
      <c r="AB19" s="613"/>
      <c r="AC19" s="613"/>
      <c r="AD19" s="614">
        <v>111153</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584</v>
      </c>
      <c r="BH19" s="611"/>
      <c r="BI19" s="611"/>
      <c r="BJ19" s="611"/>
      <c r="BK19" s="611"/>
      <c r="BL19" s="611"/>
      <c r="BM19" s="611"/>
      <c r="BN19" s="612"/>
      <c r="BO19" s="613">
        <v>0</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6748</v>
      </c>
      <c r="S20" s="611"/>
      <c r="T20" s="611"/>
      <c r="U20" s="611"/>
      <c r="V20" s="611"/>
      <c r="W20" s="611"/>
      <c r="X20" s="611"/>
      <c r="Y20" s="612"/>
      <c r="Z20" s="613">
        <v>0.1</v>
      </c>
      <c r="AA20" s="613"/>
      <c r="AB20" s="613"/>
      <c r="AC20" s="613"/>
      <c r="AD20" s="614">
        <v>6748</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584</v>
      </c>
      <c r="BH20" s="611"/>
      <c r="BI20" s="611"/>
      <c r="BJ20" s="611"/>
      <c r="BK20" s="611"/>
      <c r="BL20" s="611"/>
      <c r="BM20" s="611"/>
      <c r="BN20" s="612"/>
      <c r="BO20" s="613">
        <v>0</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12443044</v>
      </c>
      <c r="CS20" s="611"/>
      <c r="CT20" s="611"/>
      <c r="CU20" s="611"/>
      <c r="CV20" s="611"/>
      <c r="CW20" s="611"/>
      <c r="CX20" s="611"/>
      <c r="CY20" s="612"/>
      <c r="CZ20" s="613">
        <v>100</v>
      </c>
      <c r="DA20" s="613"/>
      <c r="DB20" s="613"/>
      <c r="DC20" s="613"/>
      <c r="DD20" s="619">
        <v>1100093</v>
      </c>
      <c r="DE20" s="611"/>
      <c r="DF20" s="611"/>
      <c r="DG20" s="611"/>
      <c r="DH20" s="611"/>
      <c r="DI20" s="611"/>
      <c r="DJ20" s="611"/>
      <c r="DK20" s="611"/>
      <c r="DL20" s="611"/>
      <c r="DM20" s="611"/>
      <c r="DN20" s="611"/>
      <c r="DO20" s="611"/>
      <c r="DP20" s="612"/>
      <c r="DQ20" s="619">
        <v>7940691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3136815</v>
      </c>
      <c r="S21" s="611"/>
      <c r="T21" s="611"/>
      <c r="U21" s="611"/>
      <c r="V21" s="611"/>
      <c r="W21" s="611"/>
      <c r="X21" s="611"/>
      <c r="Y21" s="612"/>
      <c r="Z21" s="613">
        <v>23.9</v>
      </c>
      <c r="AA21" s="613"/>
      <c r="AB21" s="613"/>
      <c r="AC21" s="613"/>
      <c r="AD21" s="614">
        <v>2930163</v>
      </c>
      <c r="AE21" s="614"/>
      <c r="AF21" s="614"/>
      <c r="AG21" s="614"/>
      <c r="AH21" s="614"/>
      <c r="AI21" s="614"/>
      <c r="AJ21" s="614"/>
      <c r="AK21" s="614"/>
      <c r="AL21" s="615">
        <v>43.4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584</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2930163</v>
      </c>
      <c r="S22" s="611"/>
      <c r="T22" s="611"/>
      <c r="U22" s="611"/>
      <c r="V22" s="611"/>
      <c r="W22" s="611"/>
      <c r="X22" s="611"/>
      <c r="Y22" s="612"/>
      <c r="Z22" s="613">
        <v>22.3</v>
      </c>
      <c r="AA22" s="613"/>
      <c r="AB22" s="613"/>
      <c r="AC22" s="613"/>
      <c r="AD22" s="614">
        <v>2930163</v>
      </c>
      <c r="AE22" s="614"/>
      <c r="AF22" s="614"/>
      <c r="AG22" s="614"/>
      <c r="AH22" s="614"/>
      <c r="AI22" s="614"/>
      <c r="AJ22" s="614"/>
      <c r="AK22" s="614"/>
      <c r="AL22" s="615">
        <v>43.4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206652</v>
      </c>
      <c r="S23" s="611"/>
      <c r="T23" s="611"/>
      <c r="U23" s="611"/>
      <c r="V23" s="611"/>
      <c r="W23" s="611"/>
      <c r="X23" s="611"/>
      <c r="Y23" s="612"/>
      <c r="Z23" s="613">
        <v>1.6</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6055136</v>
      </c>
      <c r="CS24" s="600"/>
      <c r="CT24" s="600"/>
      <c r="CU24" s="600"/>
      <c r="CV24" s="600"/>
      <c r="CW24" s="600"/>
      <c r="CX24" s="600"/>
      <c r="CY24" s="601"/>
      <c r="CZ24" s="604">
        <v>48.7</v>
      </c>
      <c r="DA24" s="605"/>
      <c r="DB24" s="605"/>
      <c r="DC24" s="621"/>
      <c r="DD24" s="642">
        <v>3405614</v>
      </c>
      <c r="DE24" s="600"/>
      <c r="DF24" s="600"/>
      <c r="DG24" s="600"/>
      <c r="DH24" s="600"/>
      <c r="DI24" s="600"/>
      <c r="DJ24" s="600"/>
      <c r="DK24" s="601"/>
      <c r="DL24" s="642">
        <v>2954056</v>
      </c>
      <c r="DM24" s="600"/>
      <c r="DN24" s="600"/>
      <c r="DO24" s="600"/>
      <c r="DP24" s="600"/>
      <c r="DQ24" s="600"/>
      <c r="DR24" s="600"/>
      <c r="DS24" s="600"/>
      <c r="DT24" s="600"/>
      <c r="DU24" s="600"/>
      <c r="DV24" s="601"/>
      <c r="DW24" s="604">
        <v>43.6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6879224</v>
      </c>
      <c r="S25" s="611"/>
      <c r="T25" s="611"/>
      <c r="U25" s="611"/>
      <c r="V25" s="611"/>
      <c r="W25" s="611"/>
      <c r="X25" s="611"/>
      <c r="Y25" s="612"/>
      <c r="Z25" s="613">
        <v>52.3</v>
      </c>
      <c r="AA25" s="613"/>
      <c r="AB25" s="613"/>
      <c r="AC25" s="613"/>
      <c r="AD25" s="614">
        <v>6672572</v>
      </c>
      <c r="AE25" s="614"/>
      <c r="AF25" s="614"/>
      <c r="AG25" s="614"/>
      <c r="AH25" s="614"/>
      <c r="AI25" s="614"/>
      <c r="AJ25" s="614"/>
      <c r="AK25" s="614"/>
      <c r="AL25" s="615">
        <v>98.8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1644143</v>
      </c>
      <c r="CS25" s="643"/>
      <c r="CT25" s="643"/>
      <c r="CU25" s="643"/>
      <c r="CV25" s="643"/>
      <c r="CW25" s="643"/>
      <c r="CX25" s="643"/>
      <c r="CY25" s="644"/>
      <c r="CZ25" s="615">
        <v>13.2</v>
      </c>
      <c r="DA25" s="640"/>
      <c r="DB25" s="640"/>
      <c r="DC25" s="645"/>
      <c r="DD25" s="619">
        <v>1383396</v>
      </c>
      <c r="DE25" s="643"/>
      <c r="DF25" s="643"/>
      <c r="DG25" s="643"/>
      <c r="DH25" s="643"/>
      <c r="DI25" s="643"/>
      <c r="DJ25" s="643"/>
      <c r="DK25" s="644"/>
      <c r="DL25" s="619">
        <v>1376377</v>
      </c>
      <c r="DM25" s="643"/>
      <c r="DN25" s="643"/>
      <c r="DO25" s="643"/>
      <c r="DP25" s="643"/>
      <c r="DQ25" s="643"/>
      <c r="DR25" s="643"/>
      <c r="DS25" s="643"/>
      <c r="DT25" s="643"/>
      <c r="DU25" s="643"/>
      <c r="DV25" s="644"/>
      <c r="DW25" s="615">
        <v>20.3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4219</v>
      </c>
      <c r="S26" s="611"/>
      <c r="T26" s="611"/>
      <c r="U26" s="611"/>
      <c r="V26" s="611"/>
      <c r="W26" s="611"/>
      <c r="X26" s="611"/>
      <c r="Y26" s="612"/>
      <c r="Z26" s="613">
        <v>0</v>
      </c>
      <c r="AA26" s="613"/>
      <c r="AB26" s="613"/>
      <c r="AC26" s="613"/>
      <c r="AD26" s="614">
        <v>4219</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1026789</v>
      </c>
      <c r="CS26" s="611"/>
      <c r="CT26" s="611"/>
      <c r="CU26" s="611"/>
      <c r="CV26" s="611"/>
      <c r="CW26" s="611"/>
      <c r="CX26" s="611"/>
      <c r="CY26" s="612"/>
      <c r="CZ26" s="615">
        <v>8.3000000000000007</v>
      </c>
      <c r="DA26" s="640"/>
      <c r="DB26" s="640"/>
      <c r="DC26" s="645"/>
      <c r="DD26" s="619">
        <v>830467</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84677</v>
      </c>
      <c r="S27" s="611"/>
      <c r="T27" s="611"/>
      <c r="U27" s="611"/>
      <c r="V27" s="611"/>
      <c r="W27" s="611"/>
      <c r="X27" s="611"/>
      <c r="Y27" s="612"/>
      <c r="Z27" s="613">
        <v>0.6</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2721830</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3645222</v>
      </c>
      <c r="CS27" s="643"/>
      <c r="CT27" s="643"/>
      <c r="CU27" s="643"/>
      <c r="CV27" s="643"/>
      <c r="CW27" s="643"/>
      <c r="CX27" s="643"/>
      <c r="CY27" s="644"/>
      <c r="CZ27" s="615">
        <v>29.3</v>
      </c>
      <c r="DA27" s="640"/>
      <c r="DB27" s="640"/>
      <c r="DC27" s="645"/>
      <c r="DD27" s="619">
        <v>1293966</v>
      </c>
      <c r="DE27" s="643"/>
      <c r="DF27" s="643"/>
      <c r="DG27" s="643"/>
      <c r="DH27" s="643"/>
      <c r="DI27" s="643"/>
      <c r="DJ27" s="643"/>
      <c r="DK27" s="644"/>
      <c r="DL27" s="619">
        <v>849427</v>
      </c>
      <c r="DM27" s="643"/>
      <c r="DN27" s="643"/>
      <c r="DO27" s="643"/>
      <c r="DP27" s="643"/>
      <c r="DQ27" s="643"/>
      <c r="DR27" s="643"/>
      <c r="DS27" s="643"/>
      <c r="DT27" s="643"/>
      <c r="DU27" s="643"/>
      <c r="DV27" s="644"/>
      <c r="DW27" s="615">
        <v>12.5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303424</v>
      </c>
      <c r="S28" s="611"/>
      <c r="T28" s="611"/>
      <c r="U28" s="611"/>
      <c r="V28" s="611"/>
      <c r="W28" s="611"/>
      <c r="X28" s="611"/>
      <c r="Y28" s="612"/>
      <c r="Z28" s="613">
        <v>2.2999999999999998</v>
      </c>
      <c r="AA28" s="613"/>
      <c r="AB28" s="613"/>
      <c r="AC28" s="613"/>
      <c r="AD28" s="614">
        <v>10811</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765771</v>
      </c>
      <c r="CS28" s="611"/>
      <c r="CT28" s="611"/>
      <c r="CU28" s="611"/>
      <c r="CV28" s="611"/>
      <c r="CW28" s="611"/>
      <c r="CX28" s="611"/>
      <c r="CY28" s="612"/>
      <c r="CZ28" s="615">
        <v>6.2</v>
      </c>
      <c r="DA28" s="640"/>
      <c r="DB28" s="640"/>
      <c r="DC28" s="645"/>
      <c r="DD28" s="619">
        <v>728252</v>
      </c>
      <c r="DE28" s="611"/>
      <c r="DF28" s="611"/>
      <c r="DG28" s="611"/>
      <c r="DH28" s="611"/>
      <c r="DI28" s="611"/>
      <c r="DJ28" s="611"/>
      <c r="DK28" s="612"/>
      <c r="DL28" s="619">
        <v>728252</v>
      </c>
      <c r="DM28" s="611"/>
      <c r="DN28" s="611"/>
      <c r="DO28" s="611"/>
      <c r="DP28" s="611"/>
      <c r="DQ28" s="611"/>
      <c r="DR28" s="611"/>
      <c r="DS28" s="611"/>
      <c r="DT28" s="611"/>
      <c r="DU28" s="611"/>
      <c r="DV28" s="612"/>
      <c r="DW28" s="615">
        <v>10.7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12280</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765549</v>
      </c>
      <c r="CS29" s="643"/>
      <c r="CT29" s="643"/>
      <c r="CU29" s="643"/>
      <c r="CV29" s="643"/>
      <c r="CW29" s="643"/>
      <c r="CX29" s="643"/>
      <c r="CY29" s="644"/>
      <c r="CZ29" s="615">
        <v>6.2</v>
      </c>
      <c r="DA29" s="640"/>
      <c r="DB29" s="640"/>
      <c r="DC29" s="645"/>
      <c r="DD29" s="619">
        <v>728030</v>
      </c>
      <c r="DE29" s="643"/>
      <c r="DF29" s="643"/>
      <c r="DG29" s="643"/>
      <c r="DH29" s="643"/>
      <c r="DI29" s="643"/>
      <c r="DJ29" s="643"/>
      <c r="DK29" s="644"/>
      <c r="DL29" s="619">
        <v>728030</v>
      </c>
      <c r="DM29" s="643"/>
      <c r="DN29" s="643"/>
      <c r="DO29" s="643"/>
      <c r="DP29" s="643"/>
      <c r="DQ29" s="643"/>
      <c r="DR29" s="643"/>
      <c r="DS29" s="643"/>
      <c r="DT29" s="643"/>
      <c r="DU29" s="643"/>
      <c r="DV29" s="644"/>
      <c r="DW29" s="615">
        <v>10.7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2769065</v>
      </c>
      <c r="S30" s="611"/>
      <c r="T30" s="611"/>
      <c r="U30" s="611"/>
      <c r="V30" s="611"/>
      <c r="W30" s="611"/>
      <c r="X30" s="611"/>
      <c r="Y30" s="612"/>
      <c r="Z30" s="613">
        <v>21.1</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748699</v>
      </c>
      <c r="CS30" s="611"/>
      <c r="CT30" s="611"/>
      <c r="CU30" s="611"/>
      <c r="CV30" s="611"/>
      <c r="CW30" s="611"/>
      <c r="CX30" s="611"/>
      <c r="CY30" s="612"/>
      <c r="CZ30" s="615">
        <v>6</v>
      </c>
      <c r="DA30" s="640"/>
      <c r="DB30" s="640"/>
      <c r="DC30" s="645"/>
      <c r="DD30" s="619">
        <v>713029</v>
      </c>
      <c r="DE30" s="611"/>
      <c r="DF30" s="611"/>
      <c r="DG30" s="611"/>
      <c r="DH30" s="611"/>
      <c r="DI30" s="611"/>
      <c r="DJ30" s="611"/>
      <c r="DK30" s="612"/>
      <c r="DL30" s="619">
        <v>713029</v>
      </c>
      <c r="DM30" s="611"/>
      <c r="DN30" s="611"/>
      <c r="DO30" s="611"/>
      <c r="DP30" s="611"/>
      <c r="DQ30" s="611"/>
      <c r="DR30" s="611"/>
      <c r="DS30" s="611"/>
      <c r="DT30" s="611"/>
      <c r="DU30" s="611"/>
      <c r="DV30" s="612"/>
      <c r="DW30" s="615">
        <v>10.5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98.9</v>
      </c>
      <c r="BH31" s="654"/>
      <c r="BI31" s="654"/>
      <c r="BJ31" s="654"/>
      <c r="BK31" s="654"/>
      <c r="BL31" s="654"/>
      <c r="BM31" s="605">
        <v>97.2</v>
      </c>
      <c r="BN31" s="654"/>
      <c r="BO31" s="654"/>
      <c r="BP31" s="654"/>
      <c r="BQ31" s="655"/>
      <c r="BR31" s="657">
        <v>99</v>
      </c>
      <c r="BS31" s="654"/>
      <c r="BT31" s="654"/>
      <c r="BU31" s="654"/>
      <c r="BV31" s="654"/>
      <c r="BW31" s="654"/>
      <c r="BX31" s="605">
        <v>97.6</v>
      </c>
      <c r="BY31" s="654"/>
      <c r="BZ31" s="654"/>
      <c r="CA31" s="654"/>
      <c r="CB31" s="655"/>
      <c r="CD31" s="650"/>
      <c r="CE31" s="651"/>
      <c r="CF31" s="607" t="s">
        <v>300</v>
      </c>
      <c r="CG31" s="608"/>
      <c r="CH31" s="608"/>
      <c r="CI31" s="608"/>
      <c r="CJ31" s="608"/>
      <c r="CK31" s="608"/>
      <c r="CL31" s="608"/>
      <c r="CM31" s="608"/>
      <c r="CN31" s="608"/>
      <c r="CO31" s="608"/>
      <c r="CP31" s="608"/>
      <c r="CQ31" s="609"/>
      <c r="CR31" s="610">
        <v>16850</v>
      </c>
      <c r="CS31" s="643"/>
      <c r="CT31" s="643"/>
      <c r="CU31" s="643"/>
      <c r="CV31" s="643"/>
      <c r="CW31" s="643"/>
      <c r="CX31" s="643"/>
      <c r="CY31" s="644"/>
      <c r="CZ31" s="615">
        <v>0.1</v>
      </c>
      <c r="DA31" s="640"/>
      <c r="DB31" s="640"/>
      <c r="DC31" s="645"/>
      <c r="DD31" s="619">
        <v>15001</v>
      </c>
      <c r="DE31" s="643"/>
      <c r="DF31" s="643"/>
      <c r="DG31" s="643"/>
      <c r="DH31" s="643"/>
      <c r="DI31" s="643"/>
      <c r="DJ31" s="643"/>
      <c r="DK31" s="644"/>
      <c r="DL31" s="619">
        <v>15001</v>
      </c>
      <c r="DM31" s="643"/>
      <c r="DN31" s="643"/>
      <c r="DO31" s="643"/>
      <c r="DP31" s="643"/>
      <c r="DQ31" s="643"/>
      <c r="DR31" s="643"/>
      <c r="DS31" s="643"/>
      <c r="DT31" s="643"/>
      <c r="DU31" s="643"/>
      <c r="DV31" s="644"/>
      <c r="DW31" s="615">
        <v>0.2</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1087297</v>
      </c>
      <c r="S32" s="611"/>
      <c r="T32" s="611"/>
      <c r="U32" s="611"/>
      <c r="V32" s="611"/>
      <c r="W32" s="611"/>
      <c r="X32" s="611"/>
      <c r="Y32" s="612"/>
      <c r="Z32" s="613">
        <v>8.3000000000000007</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98.4</v>
      </c>
      <c r="BH32" s="643"/>
      <c r="BI32" s="643"/>
      <c r="BJ32" s="643"/>
      <c r="BK32" s="643"/>
      <c r="BL32" s="643"/>
      <c r="BM32" s="616">
        <v>95.7</v>
      </c>
      <c r="BN32" s="643"/>
      <c r="BO32" s="643"/>
      <c r="BP32" s="643"/>
      <c r="BQ32" s="656"/>
      <c r="BR32" s="667">
        <v>98.4</v>
      </c>
      <c r="BS32" s="643"/>
      <c r="BT32" s="643"/>
      <c r="BU32" s="643"/>
      <c r="BV32" s="643"/>
      <c r="BW32" s="643"/>
      <c r="BX32" s="616">
        <v>96.5</v>
      </c>
      <c r="BY32" s="643"/>
      <c r="BZ32" s="643"/>
      <c r="CA32" s="643"/>
      <c r="CB32" s="656"/>
      <c r="CD32" s="652"/>
      <c r="CE32" s="653"/>
      <c r="CF32" s="607" t="s">
        <v>304</v>
      </c>
      <c r="CG32" s="608"/>
      <c r="CH32" s="608"/>
      <c r="CI32" s="608"/>
      <c r="CJ32" s="608"/>
      <c r="CK32" s="608"/>
      <c r="CL32" s="608"/>
      <c r="CM32" s="608"/>
      <c r="CN32" s="608"/>
      <c r="CO32" s="608"/>
      <c r="CP32" s="608"/>
      <c r="CQ32" s="609"/>
      <c r="CR32" s="610">
        <v>222</v>
      </c>
      <c r="CS32" s="611"/>
      <c r="CT32" s="611"/>
      <c r="CU32" s="611"/>
      <c r="CV32" s="611"/>
      <c r="CW32" s="611"/>
      <c r="CX32" s="611"/>
      <c r="CY32" s="612"/>
      <c r="CZ32" s="615">
        <v>0</v>
      </c>
      <c r="DA32" s="640"/>
      <c r="DB32" s="640"/>
      <c r="DC32" s="645"/>
      <c r="DD32" s="619">
        <v>222</v>
      </c>
      <c r="DE32" s="611"/>
      <c r="DF32" s="611"/>
      <c r="DG32" s="611"/>
      <c r="DH32" s="611"/>
      <c r="DI32" s="611"/>
      <c r="DJ32" s="611"/>
      <c r="DK32" s="612"/>
      <c r="DL32" s="619">
        <v>222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67593</v>
      </c>
      <c r="S33" s="611"/>
      <c r="T33" s="611"/>
      <c r="U33" s="611"/>
      <c r="V33" s="611"/>
      <c r="W33" s="611"/>
      <c r="X33" s="611"/>
      <c r="Y33" s="612"/>
      <c r="Z33" s="613">
        <v>0.5</v>
      </c>
      <c r="AA33" s="613"/>
      <c r="AB33" s="613"/>
      <c r="AC33" s="613"/>
      <c r="AD33" s="614">
        <v>63429</v>
      </c>
      <c r="AE33" s="614"/>
      <c r="AF33" s="614"/>
      <c r="AG33" s="614"/>
      <c r="AH33" s="614"/>
      <c r="AI33" s="614"/>
      <c r="AJ33" s="614"/>
      <c r="AK33" s="614"/>
      <c r="AL33" s="615">
        <v>0.9</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99.3</v>
      </c>
      <c r="BH33" s="669"/>
      <c r="BI33" s="669"/>
      <c r="BJ33" s="669"/>
      <c r="BK33" s="669"/>
      <c r="BL33" s="669"/>
      <c r="BM33" s="670">
        <v>98.4</v>
      </c>
      <c r="BN33" s="669"/>
      <c r="BO33" s="669"/>
      <c r="BP33" s="669"/>
      <c r="BQ33" s="671"/>
      <c r="BR33" s="668">
        <v>99.5</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5287815</v>
      </c>
      <c r="CS33" s="643"/>
      <c r="CT33" s="643"/>
      <c r="CU33" s="643"/>
      <c r="CV33" s="643"/>
      <c r="CW33" s="643"/>
      <c r="CX33" s="643"/>
      <c r="CY33" s="644"/>
      <c r="CZ33" s="615">
        <v>42.5</v>
      </c>
      <c r="DA33" s="640"/>
      <c r="DB33" s="640"/>
      <c r="DC33" s="645"/>
      <c r="DD33" s="619">
        <v>4346331</v>
      </c>
      <c r="DE33" s="643"/>
      <c r="DF33" s="643"/>
      <c r="DG33" s="643"/>
      <c r="DH33" s="643"/>
      <c r="DI33" s="643"/>
      <c r="DJ33" s="643"/>
      <c r="DK33" s="644"/>
      <c r="DL33" s="619">
        <v>3248316</v>
      </c>
      <c r="DM33" s="643"/>
      <c r="DN33" s="643"/>
      <c r="DO33" s="643"/>
      <c r="DP33" s="643"/>
      <c r="DQ33" s="643"/>
      <c r="DR33" s="643"/>
      <c r="DS33" s="643"/>
      <c r="DT33" s="643"/>
      <c r="DU33" s="643"/>
      <c r="DV33" s="644"/>
      <c r="DW33" s="615">
        <v>47.9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92892</v>
      </c>
      <c r="S34" s="611"/>
      <c r="T34" s="611"/>
      <c r="U34" s="611"/>
      <c r="V34" s="611"/>
      <c r="W34" s="611"/>
      <c r="X34" s="611"/>
      <c r="Y34" s="612"/>
      <c r="Z34" s="613">
        <v>0.7</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1529429</v>
      </c>
      <c r="CS34" s="611"/>
      <c r="CT34" s="611"/>
      <c r="CU34" s="611"/>
      <c r="CV34" s="611"/>
      <c r="CW34" s="611"/>
      <c r="CX34" s="611"/>
      <c r="CY34" s="612"/>
      <c r="CZ34" s="615">
        <v>12.3</v>
      </c>
      <c r="DA34" s="640"/>
      <c r="DB34" s="640"/>
      <c r="DC34" s="645"/>
      <c r="DD34" s="619">
        <v>1052915</v>
      </c>
      <c r="DE34" s="611"/>
      <c r="DF34" s="611"/>
      <c r="DG34" s="611"/>
      <c r="DH34" s="611"/>
      <c r="DI34" s="611"/>
      <c r="DJ34" s="611"/>
      <c r="DK34" s="612"/>
      <c r="DL34" s="619">
        <v>920074</v>
      </c>
      <c r="DM34" s="611"/>
      <c r="DN34" s="611"/>
      <c r="DO34" s="611"/>
      <c r="DP34" s="611"/>
      <c r="DQ34" s="611"/>
      <c r="DR34" s="611"/>
      <c r="DS34" s="611"/>
      <c r="DT34" s="611"/>
      <c r="DU34" s="611"/>
      <c r="DV34" s="612"/>
      <c r="DW34" s="615">
        <v>13.6</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698706</v>
      </c>
      <c r="S35" s="611"/>
      <c r="T35" s="611"/>
      <c r="U35" s="611"/>
      <c r="V35" s="611"/>
      <c r="W35" s="611"/>
      <c r="X35" s="611"/>
      <c r="Y35" s="612"/>
      <c r="Z35" s="613">
        <v>5.3</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156368</v>
      </c>
      <c r="CS35" s="643"/>
      <c r="CT35" s="643"/>
      <c r="CU35" s="643"/>
      <c r="CV35" s="643"/>
      <c r="CW35" s="643"/>
      <c r="CX35" s="643"/>
      <c r="CY35" s="644"/>
      <c r="CZ35" s="615">
        <v>1.3</v>
      </c>
      <c r="DA35" s="640"/>
      <c r="DB35" s="640"/>
      <c r="DC35" s="645"/>
      <c r="DD35" s="619">
        <v>105834</v>
      </c>
      <c r="DE35" s="643"/>
      <c r="DF35" s="643"/>
      <c r="DG35" s="643"/>
      <c r="DH35" s="643"/>
      <c r="DI35" s="643"/>
      <c r="DJ35" s="643"/>
      <c r="DK35" s="644"/>
      <c r="DL35" s="619">
        <v>105834</v>
      </c>
      <c r="DM35" s="643"/>
      <c r="DN35" s="643"/>
      <c r="DO35" s="643"/>
      <c r="DP35" s="643"/>
      <c r="DQ35" s="643"/>
      <c r="DR35" s="643"/>
      <c r="DS35" s="643"/>
      <c r="DT35" s="643"/>
      <c r="DU35" s="643"/>
      <c r="DV35" s="644"/>
      <c r="DW35" s="615">
        <v>1.6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393081</v>
      </c>
      <c r="S36" s="611"/>
      <c r="T36" s="611"/>
      <c r="U36" s="611"/>
      <c r="V36" s="611"/>
      <c r="W36" s="611"/>
      <c r="X36" s="611"/>
      <c r="Y36" s="612"/>
      <c r="Z36" s="613">
        <v>3</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1627160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84792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1673852</v>
      </c>
      <c r="CS36" s="611"/>
      <c r="CT36" s="611"/>
      <c r="CU36" s="611"/>
      <c r="CV36" s="611"/>
      <c r="CW36" s="611"/>
      <c r="CX36" s="611"/>
      <c r="CY36" s="612"/>
      <c r="CZ36" s="615">
        <v>13.5</v>
      </c>
      <c r="DA36" s="640"/>
      <c r="DB36" s="640"/>
      <c r="DC36" s="645"/>
      <c r="DD36" s="619">
        <v>1599697</v>
      </c>
      <c r="DE36" s="611"/>
      <c r="DF36" s="611"/>
      <c r="DG36" s="611"/>
      <c r="DH36" s="611"/>
      <c r="DI36" s="611"/>
      <c r="DJ36" s="611"/>
      <c r="DK36" s="612"/>
      <c r="DL36" s="619">
        <v>1240160</v>
      </c>
      <c r="DM36" s="611"/>
      <c r="DN36" s="611"/>
      <c r="DO36" s="611"/>
      <c r="DP36" s="611"/>
      <c r="DQ36" s="611"/>
      <c r="DR36" s="611"/>
      <c r="DS36" s="611"/>
      <c r="DT36" s="611"/>
      <c r="DU36" s="611"/>
      <c r="DV36" s="612"/>
      <c r="DW36" s="615">
        <v>18.3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347035</v>
      </c>
      <c r="S37" s="611"/>
      <c r="T37" s="611"/>
      <c r="U37" s="611"/>
      <c r="V37" s="611"/>
      <c r="W37" s="611"/>
      <c r="X37" s="611"/>
      <c r="Y37" s="612"/>
      <c r="Z37" s="613">
        <v>2.6</v>
      </c>
      <c r="AA37" s="613"/>
      <c r="AB37" s="613"/>
      <c r="AC37" s="613"/>
      <c r="AD37" s="614">
        <v>2218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334560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2171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822719</v>
      </c>
      <c r="CS37" s="643"/>
      <c r="CT37" s="643"/>
      <c r="CU37" s="643"/>
      <c r="CV37" s="643"/>
      <c r="CW37" s="643"/>
      <c r="CX37" s="643"/>
      <c r="CY37" s="644"/>
      <c r="CZ37" s="615">
        <v>6.6</v>
      </c>
      <c r="DA37" s="640"/>
      <c r="DB37" s="640"/>
      <c r="DC37" s="645"/>
      <c r="DD37" s="619">
        <v>822719</v>
      </c>
      <c r="DE37" s="643"/>
      <c r="DF37" s="643"/>
      <c r="DG37" s="643"/>
      <c r="DH37" s="643"/>
      <c r="DI37" s="643"/>
      <c r="DJ37" s="643"/>
      <c r="DK37" s="644"/>
      <c r="DL37" s="619">
        <v>785227</v>
      </c>
      <c r="DM37" s="643"/>
      <c r="DN37" s="643"/>
      <c r="DO37" s="643"/>
      <c r="DP37" s="643"/>
      <c r="DQ37" s="643"/>
      <c r="DR37" s="643"/>
      <c r="DS37" s="643"/>
      <c r="DT37" s="643"/>
      <c r="DU37" s="643"/>
      <c r="DV37" s="644"/>
      <c r="DW37" s="615">
        <v>11.6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411610</v>
      </c>
      <c r="S38" s="611"/>
      <c r="T38" s="611"/>
      <c r="U38" s="611"/>
      <c r="V38" s="611"/>
      <c r="W38" s="611"/>
      <c r="X38" s="611"/>
      <c r="Y38" s="612"/>
      <c r="Z38" s="613">
        <v>3.1</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t="s">
        <v>121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3607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1292600</v>
      </c>
      <c r="CS38" s="611"/>
      <c r="CT38" s="611"/>
      <c r="CU38" s="611"/>
      <c r="CV38" s="611"/>
      <c r="CW38" s="611"/>
      <c r="CX38" s="611"/>
      <c r="CY38" s="612"/>
      <c r="CZ38" s="615">
        <v>10.4</v>
      </c>
      <c r="DA38" s="640"/>
      <c r="DB38" s="640"/>
      <c r="DC38" s="645"/>
      <c r="DD38" s="619">
        <v>1070252</v>
      </c>
      <c r="DE38" s="611"/>
      <c r="DF38" s="611"/>
      <c r="DG38" s="611"/>
      <c r="DH38" s="611"/>
      <c r="DI38" s="611"/>
      <c r="DJ38" s="611"/>
      <c r="DK38" s="612"/>
      <c r="DL38" s="619">
        <v>982248</v>
      </c>
      <c r="DM38" s="611"/>
      <c r="DN38" s="611"/>
      <c r="DO38" s="611"/>
      <c r="DP38" s="611"/>
      <c r="DQ38" s="611"/>
      <c r="DR38" s="611"/>
      <c r="DS38" s="611"/>
      <c r="DT38" s="611"/>
      <c r="DU38" s="611"/>
      <c r="DV38" s="612"/>
      <c r="DW38" s="615">
        <v>14.5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5377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518692</v>
      </c>
      <c r="CS39" s="643"/>
      <c r="CT39" s="643"/>
      <c r="CU39" s="643"/>
      <c r="CV39" s="643"/>
      <c r="CW39" s="643"/>
      <c r="CX39" s="643"/>
      <c r="CY39" s="644"/>
      <c r="CZ39" s="615">
        <v>4.2</v>
      </c>
      <c r="DA39" s="640"/>
      <c r="DB39" s="640"/>
      <c r="DC39" s="645"/>
      <c r="DD39" s="619">
        <v>430759</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22310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88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116874</v>
      </c>
      <c r="CS40" s="611"/>
      <c r="CT40" s="611"/>
      <c r="CU40" s="611"/>
      <c r="CV40" s="611"/>
      <c r="CW40" s="611"/>
      <c r="CX40" s="611"/>
      <c r="CY40" s="612"/>
      <c r="CZ40" s="615">
        <v>0.9</v>
      </c>
      <c r="DA40" s="640"/>
      <c r="DB40" s="640"/>
      <c r="DC40" s="645"/>
      <c r="DD40" s="619">
        <v>86874</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13151103</v>
      </c>
      <c r="S41" s="683"/>
      <c r="T41" s="683"/>
      <c r="U41" s="683"/>
      <c r="V41" s="683"/>
      <c r="W41" s="683"/>
      <c r="X41" s="683"/>
      <c r="Y41" s="687"/>
      <c r="Z41" s="688">
        <v>100</v>
      </c>
      <c r="AA41" s="688"/>
      <c r="AB41" s="688"/>
      <c r="AC41" s="688"/>
      <c r="AD41" s="689">
        <v>6753249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319901</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972699</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444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1100093</v>
      </c>
      <c r="CS42" s="643"/>
      <c r="CT42" s="643"/>
      <c r="CU42" s="643"/>
      <c r="CV42" s="643"/>
      <c r="CW42" s="643"/>
      <c r="CX42" s="643"/>
      <c r="CY42" s="644"/>
      <c r="CZ42" s="615">
        <v>8.8000000000000007</v>
      </c>
      <c r="DA42" s="640"/>
      <c r="DB42" s="640"/>
      <c r="DC42" s="645"/>
      <c r="DD42" s="619">
        <v>188746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19000</v>
      </c>
      <c r="CS43" s="643"/>
      <c r="CT43" s="643"/>
      <c r="CU43" s="643"/>
      <c r="CV43" s="643"/>
      <c r="CW43" s="643"/>
      <c r="CX43" s="643"/>
      <c r="CY43" s="644"/>
      <c r="CZ43" s="615">
        <v>0.2</v>
      </c>
      <c r="DA43" s="640"/>
      <c r="DB43" s="640"/>
      <c r="DC43" s="645"/>
      <c r="DD43" s="619">
        <v>19000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1100093</v>
      </c>
      <c r="CS44" s="611"/>
      <c r="CT44" s="611"/>
      <c r="CU44" s="611"/>
      <c r="CV44" s="611"/>
      <c r="CW44" s="611"/>
      <c r="CX44" s="611"/>
      <c r="CY44" s="612"/>
      <c r="CZ44" s="615">
        <v>8.8000000000000007</v>
      </c>
      <c r="DA44" s="616"/>
      <c r="DB44" s="616"/>
      <c r="DC44" s="622"/>
      <c r="DD44" s="619">
        <v>188746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803969</v>
      </c>
      <c r="CS45" s="643"/>
      <c r="CT45" s="643"/>
      <c r="CU45" s="643"/>
      <c r="CV45" s="643"/>
      <c r="CW45" s="643"/>
      <c r="CX45" s="643"/>
      <c r="CY45" s="644"/>
      <c r="CZ45" s="615">
        <v>6.5</v>
      </c>
      <c r="DA45" s="640"/>
      <c r="DB45" s="640"/>
      <c r="DC45" s="645"/>
      <c r="DD45" s="619">
        <v>101122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272772</v>
      </c>
      <c r="CS46" s="611"/>
      <c r="CT46" s="611"/>
      <c r="CU46" s="611"/>
      <c r="CV46" s="611"/>
      <c r="CW46" s="611"/>
      <c r="CX46" s="611"/>
      <c r="CY46" s="612"/>
      <c r="CZ46" s="615">
        <v>2.2000000000000002</v>
      </c>
      <c r="DA46" s="616"/>
      <c r="DB46" s="616"/>
      <c r="DC46" s="622"/>
      <c r="DD46" s="619">
        <v>82072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121</v>
      </c>
      <c r="CS47" s="643"/>
      <c r="CT47" s="643"/>
      <c r="CU47" s="643"/>
      <c r="CV47" s="643"/>
      <c r="CW47" s="643"/>
      <c r="CX47" s="643"/>
      <c r="CY47" s="644"/>
      <c r="CZ47" s="615" t="s">
        <v>121</v>
      </c>
      <c r="DA47" s="640"/>
      <c r="DB47" s="640"/>
      <c r="DC47" s="645"/>
      <c r="DD47" s="619" t="s">
        <v>121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12443044</v>
      </c>
      <c r="CS49" s="669"/>
      <c r="CT49" s="669"/>
      <c r="CU49" s="669"/>
      <c r="CV49" s="669"/>
      <c r="CW49" s="669"/>
      <c r="CX49" s="669"/>
      <c r="CY49" s="698"/>
      <c r="CZ49" s="690">
        <v>100</v>
      </c>
      <c r="DA49" s="699"/>
      <c r="DB49" s="699"/>
      <c r="DC49" s="700"/>
      <c r="DD49" s="701">
        <v>7940691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SEZWq7zPiofD8FhjO+wuefM4yarOW9gU/w1I6y+P9c0UGAVhyvgtftRG1Pt3J2oYKOKSVaBy4dmVbOvtRpXIA==" saltValue="Bf9IbS0g2oZzv9maGg5j2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2" zoomScaleNormal="62" zoomScaleSheetLayoutView="70" workbookViewId="0">
      <selection activeCell="A2" sqref="A2:BI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13151</v>
      </c>
      <c r="R7" s="740"/>
      <c r="S7" s="740"/>
      <c r="T7" s="740"/>
      <c r="U7" s="740"/>
      <c r="V7" s="740">
        <v>12443</v>
      </c>
      <c r="W7" s="740"/>
      <c r="X7" s="740"/>
      <c r="Y7" s="740"/>
      <c r="Z7" s="740"/>
      <c r="AA7" s="740">
        <v>708</v>
      </c>
      <c r="AB7" s="740"/>
      <c r="AC7" s="740"/>
      <c r="AD7" s="740"/>
      <c r="AE7" s="741"/>
      <c r="AF7" s="742">
        <v>646</v>
      </c>
      <c r="AG7" s="743"/>
      <c r="AH7" s="743"/>
      <c r="AI7" s="743"/>
      <c r="AJ7" s="744"/>
      <c r="AK7" s="745" t="s">
        <v>547</v>
      </c>
      <c r="AL7" s="746"/>
      <c r="AM7" s="746"/>
      <c r="AN7" s="746"/>
      <c r="AO7" s="746"/>
      <c r="AP7" s="746">
        <v>7186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13151</v>
      </c>
      <c r="R23" s="780"/>
      <c r="S23" s="780"/>
      <c r="T23" s="780"/>
      <c r="U23" s="780"/>
      <c r="V23" s="780">
        <v>12443</v>
      </c>
      <c r="W23" s="780"/>
      <c r="X23" s="780"/>
      <c r="Y23" s="780"/>
      <c r="Z23" s="780"/>
      <c r="AA23" s="780">
        <v>708</v>
      </c>
      <c r="AB23" s="780"/>
      <c r="AC23" s="780"/>
      <c r="AD23" s="780"/>
      <c r="AE23" s="781"/>
      <c r="AF23" s="782">
        <v>646</v>
      </c>
      <c r="AG23" s="780"/>
      <c r="AH23" s="780"/>
      <c r="AI23" s="780"/>
      <c r="AJ23" s="783"/>
      <c r="AK23" s="784"/>
      <c r="AL23" s="785"/>
      <c r="AM23" s="785"/>
      <c r="AN23" s="785"/>
      <c r="AO23" s="785"/>
      <c r="AP23" s="780">
        <v>7186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3324</v>
      </c>
      <c r="R28" s="810"/>
      <c r="S28" s="810"/>
      <c r="T28" s="810"/>
      <c r="U28" s="810"/>
      <c r="V28" s="810">
        <v>3239</v>
      </c>
      <c r="W28" s="810"/>
      <c r="X28" s="810"/>
      <c r="Y28" s="810"/>
      <c r="Z28" s="810"/>
      <c r="AA28" s="810">
        <v>85</v>
      </c>
      <c r="AB28" s="810"/>
      <c r="AC28" s="810"/>
      <c r="AD28" s="810"/>
      <c r="AE28" s="811"/>
      <c r="AF28" s="812">
        <v>85</v>
      </c>
      <c r="AG28" s="810"/>
      <c r="AH28" s="810"/>
      <c r="AI28" s="810"/>
      <c r="AJ28" s="813"/>
      <c r="AK28" s="814" t="s">
        <v>547</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569</v>
      </c>
      <c r="R29" s="771"/>
      <c r="S29" s="771"/>
      <c r="T29" s="771"/>
      <c r="U29" s="771"/>
      <c r="V29" s="771">
        <v>547</v>
      </c>
      <c r="W29" s="771"/>
      <c r="X29" s="771"/>
      <c r="Y29" s="771"/>
      <c r="Z29" s="771"/>
      <c r="AA29" s="771">
        <v>22</v>
      </c>
      <c r="AB29" s="771"/>
      <c r="AC29" s="771"/>
      <c r="AD29" s="771"/>
      <c r="AE29" s="772"/>
      <c r="AF29" s="773">
        <v>22</v>
      </c>
      <c r="AG29" s="774"/>
      <c r="AH29" s="774"/>
      <c r="AI29" s="774"/>
      <c r="AJ29" s="775"/>
      <c r="AK29" s="821" t="s">
        <v>547</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785</v>
      </c>
      <c r="R30" s="771"/>
      <c r="S30" s="771"/>
      <c r="T30" s="771"/>
      <c r="U30" s="771"/>
      <c r="V30" s="771">
        <v>799</v>
      </c>
      <c r="W30" s="771"/>
      <c r="X30" s="771"/>
      <c r="Y30" s="771"/>
      <c r="Z30" s="771"/>
      <c r="AA30" s="771">
        <v>-14</v>
      </c>
      <c r="AB30" s="771"/>
      <c r="AC30" s="771"/>
      <c r="AD30" s="771"/>
      <c r="AE30" s="772"/>
      <c r="AF30" s="773">
        <v>244</v>
      </c>
      <c r="AG30" s="774"/>
      <c r="AH30" s="774"/>
      <c r="AI30" s="774"/>
      <c r="AJ30" s="775"/>
      <c r="AK30" s="821">
        <v>335</v>
      </c>
      <c r="AL30" s="817"/>
      <c r="AM30" s="817"/>
      <c r="AN30" s="817"/>
      <c r="AO30" s="817"/>
      <c r="AP30" s="817">
        <v>6689</v>
      </c>
      <c r="AQ30" s="817"/>
      <c r="AR30" s="817"/>
      <c r="AS30" s="817"/>
      <c r="AT30" s="817"/>
      <c r="AU30" s="817">
        <v>5649</v>
      </c>
      <c r="AV30" s="817"/>
      <c r="AW30" s="817"/>
      <c r="AX30" s="817"/>
      <c r="AY30" s="817"/>
      <c r="AZ30" s="818" t="s">
        <v>547</v>
      </c>
      <c r="BA30" s="818"/>
      <c r="BB30" s="818"/>
      <c r="BC30" s="818"/>
      <c r="BD30" s="818"/>
      <c r="BE30" s="819" t="s">
        <v>391</v>
      </c>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392</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350</v>
      </c>
      <c r="AG63" s="831"/>
      <c r="AH63" s="831"/>
      <c r="AI63" s="831"/>
      <c r="AJ63" s="832"/>
      <c r="AK63" s="833"/>
      <c r="AL63" s="828"/>
      <c r="AM63" s="828"/>
      <c r="AN63" s="828"/>
      <c r="AO63" s="828"/>
      <c r="AP63" s="831">
        <v>6689</v>
      </c>
      <c r="AQ63" s="831"/>
      <c r="AR63" s="831"/>
      <c r="AS63" s="831"/>
      <c r="AT63" s="831"/>
      <c r="AU63" s="831">
        <v>5649</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395</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396</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548</v>
      </c>
      <c r="C68" s="857"/>
      <c r="D68" s="857"/>
      <c r="E68" s="857"/>
      <c r="F68" s="857"/>
      <c r="G68" s="857"/>
      <c r="H68" s="857"/>
      <c r="I68" s="857"/>
      <c r="J68" s="857"/>
      <c r="K68" s="857"/>
      <c r="L68" s="857"/>
      <c r="M68" s="857"/>
      <c r="N68" s="857"/>
      <c r="O68" s="857"/>
      <c r="P68" s="858"/>
      <c r="Q68" s="859">
        <v>2</v>
      </c>
      <c r="R68" s="853"/>
      <c r="S68" s="853"/>
      <c r="T68" s="853"/>
      <c r="U68" s="853"/>
      <c r="V68" s="853">
        <v>1</v>
      </c>
      <c r="W68" s="853"/>
      <c r="X68" s="853"/>
      <c r="Y68" s="853"/>
      <c r="Z68" s="853"/>
      <c r="AA68" s="853">
        <v>1</v>
      </c>
      <c r="AB68" s="853"/>
      <c r="AC68" s="853"/>
      <c r="AD68" s="853"/>
      <c r="AE68" s="853"/>
      <c r="AF68" s="853">
        <v>1</v>
      </c>
      <c r="AG68" s="853"/>
      <c r="AH68" s="853"/>
      <c r="AI68" s="853"/>
      <c r="AJ68" s="853"/>
      <c r="AK68" s="853" t="s">
        <v>547</v>
      </c>
      <c r="AL68" s="853"/>
      <c r="AM68" s="853"/>
      <c r="AN68" s="853"/>
      <c r="AO68" s="853"/>
      <c r="AP68" s="853" t="s">
        <v>547</v>
      </c>
      <c r="AQ68" s="853"/>
      <c r="AR68" s="853"/>
      <c r="AS68" s="853"/>
      <c r="AT68" s="853"/>
      <c r="AU68" s="853" t="s">
        <v>547</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549</v>
      </c>
      <c r="C69" s="861"/>
      <c r="D69" s="861"/>
      <c r="E69" s="861"/>
      <c r="F69" s="861"/>
      <c r="G69" s="861"/>
      <c r="H69" s="861"/>
      <c r="I69" s="861"/>
      <c r="J69" s="861"/>
      <c r="K69" s="861"/>
      <c r="L69" s="861"/>
      <c r="M69" s="861"/>
      <c r="N69" s="861"/>
      <c r="O69" s="861"/>
      <c r="P69" s="862"/>
      <c r="Q69" s="863">
        <v>90</v>
      </c>
      <c r="R69" s="817"/>
      <c r="S69" s="817"/>
      <c r="T69" s="817"/>
      <c r="U69" s="817"/>
      <c r="V69" s="817">
        <v>88</v>
      </c>
      <c r="W69" s="817"/>
      <c r="X69" s="817"/>
      <c r="Y69" s="817"/>
      <c r="Z69" s="817"/>
      <c r="AA69" s="817">
        <v>1</v>
      </c>
      <c r="AB69" s="817"/>
      <c r="AC69" s="817"/>
      <c r="AD69" s="817"/>
      <c r="AE69" s="817"/>
      <c r="AF69" s="817">
        <v>1</v>
      </c>
      <c r="AG69" s="817"/>
      <c r="AH69" s="817"/>
      <c r="AI69" s="817"/>
      <c r="AJ69" s="817"/>
      <c r="AK69" s="817" t="s">
        <v>547</v>
      </c>
      <c r="AL69" s="817"/>
      <c r="AM69" s="817"/>
      <c r="AN69" s="817"/>
      <c r="AO69" s="817"/>
      <c r="AP69" s="817" t="s">
        <v>547</v>
      </c>
      <c r="AQ69" s="817"/>
      <c r="AR69" s="817"/>
      <c r="AS69" s="817"/>
      <c r="AT69" s="817"/>
      <c r="AU69" s="817" t="s">
        <v>547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550</v>
      </c>
      <c r="C70" s="861"/>
      <c r="D70" s="861"/>
      <c r="E70" s="861"/>
      <c r="F70" s="861"/>
      <c r="G70" s="861"/>
      <c r="H70" s="861"/>
      <c r="I70" s="861"/>
      <c r="J70" s="861"/>
      <c r="K70" s="861"/>
      <c r="L70" s="861"/>
      <c r="M70" s="861"/>
      <c r="N70" s="861"/>
      <c r="O70" s="861"/>
      <c r="P70" s="862"/>
      <c r="Q70" s="863">
        <v>217</v>
      </c>
      <c r="R70" s="817"/>
      <c r="S70" s="817"/>
      <c r="T70" s="817"/>
      <c r="U70" s="817"/>
      <c r="V70" s="817">
        <v>198</v>
      </c>
      <c r="W70" s="817"/>
      <c r="X70" s="817"/>
      <c r="Y70" s="817"/>
      <c r="Z70" s="817"/>
      <c r="AA70" s="817">
        <v>18</v>
      </c>
      <c r="AB70" s="817"/>
      <c r="AC70" s="817"/>
      <c r="AD70" s="817"/>
      <c r="AE70" s="817"/>
      <c r="AF70" s="817">
        <v>18</v>
      </c>
      <c r="AG70" s="817"/>
      <c r="AH70" s="817"/>
      <c r="AI70" s="817"/>
      <c r="AJ70" s="817"/>
      <c r="AK70" s="817" t="s">
        <v>547</v>
      </c>
      <c r="AL70" s="817"/>
      <c r="AM70" s="817"/>
      <c r="AN70" s="817"/>
      <c r="AO70" s="817"/>
      <c r="AP70" s="817" t="s">
        <v>547</v>
      </c>
      <c r="AQ70" s="817"/>
      <c r="AR70" s="817"/>
      <c r="AS70" s="817"/>
      <c r="AT70" s="817"/>
      <c r="AU70" s="817" t="s">
        <v>547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551</v>
      </c>
      <c r="C71" s="861"/>
      <c r="D71" s="861"/>
      <c r="E71" s="861"/>
      <c r="F71" s="861"/>
      <c r="G71" s="861"/>
      <c r="H71" s="861"/>
      <c r="I71" s="861"/>
      <c r="J71" s="861"/>
      <c r="K71" s="861"/>
      <c r="L71" s="861"/>
      <c r="M71" s="861"/>
      <c r="N71" s="861"/>
      <c r="O71" s="861"/>
      <c r="P71" s="862"/>
      <c r="Q71" s="863">
        <v>4361</v>
      </c>
      <c r="R71" s="817"/>
      <c r="S71" s="817"/>
      <c r="T71" s="817"/>
      <c r="U71" s="817"/>
      <c r="V71" s="817">
        <v>4281</v>
      </c>
      <c r="W71" s="817"/>
      <c r="X71" s="817"/>
      <c r="Y71" s="817"/>
      <c r="Z71" s="817"/>
      <c r="AA71" s="817">
        <v>80</v>
      </c>
      <c r="AB71" s="817"/>
      <c r="AC71" s="817"/>
      <c r="AD71" s="817"/>
      <c r="AE71" s="817"/>
      <c r="AF71" s="817">
        <v>74</v>
      </c>
      <c r="AG71" s="817"/>
      <c r="AH71" s="817"/>
      <c r="AI71" s="817"/>
      <c r="AJ71" s="817"/>
      <c r="AK71" s="817">
        <v>90</v>
      </c>
      <c r="AL71" s="817"/>
      <c r="AM71" s="817"/>
      <c r="AN71" s="817"/>
      <c r="AO71" s="817"/>
      <c r="AP71" s="817">
        <v>1198</v>
      </c>
      <c r="AQ71" s="817"/>
      <c r="AR71" s="817"/>
      <c r="AS71" s="817"/>
      <c r="AT71" s="817"/>
      <c r="AU71" s="817">
        <v>310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552</v>
      </c>
      <c r="C72" s="861"/>
      <c r="D72" s="861"/>
      <c r="E72" s="861"/>
      <c r="F72" s="861"/>
      <c r="G72" s="861"/>
      <c r="H72" s="861"/>
      <c r="I72" s="861"/>
      <c r="J72" s="861"/>
      <c r="K72" s="861"/>
      <c r="L72" s="861"/>
      <c r="M72" s="861"/>
      <c r="N72" s="861"/>
      <c r="O72" s="861"/>
      <c r="P72" s="862"/>
      <c r="Q72" s="863">
        <v>257</v>
      </c>
      <c r="R72" s="817"/>
      <c r="S72" s="817"/>
      <c r="T72" s="817"/>
      <c r="U72" s="817"/>
      <c r="V72" s="817">
        <v>256</v>
      </c>
      <c r="W72" s="817"/>
      <c r="X72" s="817"/>
      <c r="Y72" s="817"/>
      <c r="Z72" s="817"/>
      <c r="AA72" s="817">
        <v>1</v>
      </c>
      <c r="AB72" s="817"/>
      <c r="AC72" s="817"/>
      <c r="AD72" s="817"/>
      <c r="AE72" s="817"/>
      <c r="AF72" s="817">
        <v>1</v>
      </c>
      <c r="AG72" s="817"/>
      <c r="AH72" s="817"/>
      <c r="AI72" s="817"/>
      <c r="AJ72" s="817"/>
      <c r="AK72" s="817">
        <v>57</v>
      </c>
      <c r="AL72" s="817"/>
      <c r="AM72" s="817"/>
      <c r="AN72" s="817"/>
      <c r="AO72" s="817"/>
      <c r="AP72" s="817" t="s">
        <v>547</v>
      </c>
      <c r="AQ72" s="817"/>
      <c r="AR72" s="817"/>
      <c r="AS72" s="817"/>
      <c r="AT72" s="817"/>
      <c r="AU72" s="817" t="s">
        <v>547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553</v>
      </c>
      <c r="C73" s="861"/>
      <c r="D73" s="861"/>
      <c r="E73" s="861"/>
      <c r="F73" s="861"/>
      <c r="G73" s="861"/>
      <c r="H73" s="861"/>
      <c r="I73" s="861"/>
      <c r="J73" s="861"/>
      <c r="K73" s="861"/>
      <c r="L73" s="861"/>
      <c r="M73" s="861"/>
      <c r="N73" s="861"/>
      <c r="O73" s="861"/>
      <c r="P73" s="862"/>
      <c r="Q73" s="863">
        <v>73</v>
      </c>
      <c r="R73" s="817"/>
      <c r="S73" s="817"/>
      <c r="T73" s="817"/>
      <c r="U73" s="817"/>
      <c r="V73" s="817">
        <v>73</v>
      </c>
      <c r="W73" s="817"/>
      <c r="X73" s="817"/>
      <c r="Y73" s="817"/>
      <c r="Z73" s="817"/>
      <c r="AA73" s="817" t="s">
        <v>547</v>
      </c>
      <c r="AB73" s="817"/>
      <c r="AC73" s="817"/>
      <c r="AD73" s="817"/>
      <c r="AE73" s="817"/>
      <c r="AF73" s="817" t="s">
        <v>547</v>
      </c>
      <c r="AG73" s="817"/>
      <c r="AH73" s="817"/>
      <c r="AI73" s="817"/>
      <c r="AJ73" s="817"/>
      <c r="AK73" s="817" t="s">
        <v>547</v>
      </c>
      <c r="AL73" s="817"/>
      <c r="AM73" s="817"/>
      <c r="AN73" s="817"/>
      <c r="AO73" s="817"/>
      <c r="AP73" s="817" t="s">
        <v>547</v>
      </c>
      <c r="AQ73" s="817"/>
      <c r="AR73" s="817"/>
      <c r="AS73" s="817"/>
      <c r="AT73" s="817"/>
      <c r="AU73" s="817" t="s">
        <v>547</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554</v>
      </c>
      <c r="C74" s="861"/>
      <c r="D74" s="861"/>
      <c r="E74" s="861"/>
      <c r="F74" s="861"/>
      <c r="G74" s="861"/>
      <c r="H74" s="861"/>
      <c r="I74" s="861"/>
      <c r="J74" s="861"/>
      <c r="K74" s="861"/>
      <c r="L74" s="861"/>
      <c r="M74" s="861"/>
      <c r="N74" s="861"/>
      <c r="O74" s="861"/>
      <c r="P74" s="862"/>
      <c r="Q74" s="863">
        <v>1716</v>
      </c>
      <c r="R74" s="817"/>
      <c r="S74" s="817"/>
      <c r="T74" s="817"/>
      <c r="U74" s="817"/>
      <c r="V74" s="817">
        <v>1668</v>
      </c>
      <c r="W74" s="817"/>
      <c r="X74" s="817"/>
      <c r="Y74" s="817"/>
      <c r="Z74" s="817"/>
      <c r="AA74" s="817">
        <v>48</v>
      </c>
      <c r="AB74" s="817"/>
      <c r="AC74" s="817"/>
      <c r="AD74" s="817"/>
      <c r="AE74" s="817"/>
      <c r="AF74" s="817">
        <v>48</v>
      </c>
      <c r="AG74" s="817"/>
      <c r="AH74" s="817"/>
      <c r="AI74" s="817"/>
      <c r="AJ74" s="817"/>
      <c r="AK74" s="817" t="s">
        <v>547</v>
      </c>
      <c r="AL74" s="817"/>
      <c r="AM74" s="817"/>
      <c r="AN74" s="817"/>
      <c r="AO74" s="817"/>
      <c r="AP74" s="817" t="s">
        <v>547</v>
      </c>
      <c r="AQ74" s="817"/>
      <c r="AR74" s="817"/>
      <c r="AS74" s="817"/>
      <c r="AT74" s="817"/>
      <c r="AU74" s="817" t="s">
        <v>547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555</v>
      </c>
      <c r="C75" s="861"/>
      <c r="D75" s="861"/>
      <c r="E75" s="861"/>
      <c r="F75" s="861"/>
      <c r="G75" s="861"/>
      <c r="H75" s="861"/>
      <c r="I75" s="861"/>
      <c r="J75" s="861"/>
      <c r="K75" s="861"/>
      <c r="L75" s="861"/>
      <c r="M75" s="861"/>
      <c r="N75" s="861"/>
      <c r="O75" s="861"/>
      <c r="P75" s="862"/>
      <c r="Q75" s="864">
        <v>75239</v>
      </c>
      <c r="R75" s="865"/>
      <c r="S75" s="865"/>
      <c r="T75" s="865"/>
      <c r="U75" s="821"/>
      <c r="V75" s="866">
        <v>72711</v>
      </c>
      <c r="W75" s="865"/>
      <c r="X75" s="865"/>
      <c r="Y75" s="865"/>
      <c r="Z75" s="821"/>
      <c r="AA75" s="866">
        <v>2528</v>
      </c>
      <c r="AB75" s="865"/>
      <c r="AC75" s="865"/>
      <c r="AD75" s="865"/>
      <c r="AE75" s="821"/>
      <c r="AF75" s="866">
        <v>2528</v>
      </c>
      <c r="AG75" s="865"/>
      <c r="AH75" s="865"/>
      <c r="AI75" s="865"/>
      <c r="AJ75" s="821"/>
      <c r="AK75" s="866">
        <v>2373</v>
      </c>
      <c r="AL75" s="865"/>
      <c r="AM75" s="865"/>
      <c r="AN75" s="865"/>
      <c r="AO75" s="821"/>
      <c r="AP75" s="866" t="s">
        <v>547</v>
      </c>
      <c r="AQ75" s="865"/>
      <c r="AR75" s="865"/>
      <c r="AS75" s="865"/>
      <c r="AT75" s="821"/>
      <c r="AU75" s="866" t="s">
        <v>547</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556</v>
      </c>
      <c r="C76" s="861"/>
      <c r="D76" s="861"/>
      <c r="E76" s="861"/>
      <c r="F76" s="861"/>
      <c r="G76" s="861"/>
      <c r="H76" s="861"/>
      <c r="I76" s="861"/>
      <c r="J76" s="861"/>
      <c r="K76" s="861"/>
      <c r="L76" s="861"/>
      <c r="M76" s="861"/>
      <c r="N76" s="861"/>
      <c r="O76" s="861"/>
      <c r="P76" s="862"/>
      <c r="Q76" s="864">
        <v>295</v>
      </c>
      <c r="R76" s="865"/>
      <c r="S76" s="865"/>
      <c r="T76" s="865"/>
      <c r="U76" s="821"/>
      <c r="V76" s="866">
        <v>258</v>
      </c>
      <c r="W76" s="865"/>
      <c r="X76" s="865"/>
      <c r="Y76" s="865"/>
      <c r="Z76" s="821"/>
      <c r="AA76" s="866">
        <v>37</v>
      </c>
      <c r="AB76" s="865"/>
      <c r="AC76" s="865"/>
      <c r="AD76" s="865"/>
      <c r="AE76" s="821"/>
      <c r="AF76" s="866">
        <v>37</v>
      </c>
      <c r="AG76" s="865"/>
      <c r="AH76" s="865"/>
      <c r="AI76" s="865"/>
      <c r="AJ76" s="821"/>
      <c r="AK76" s="866" t="s">
        <v>547</v>
      </c>
      <c r="AL76" s="865"/>
      <c r="AM76" s="865"/>
      <c r="AN76" s="865"/>
      <c r="AO76" s="821"/>
      <c r="AP76" s="866" t="s">
        <v>547</v>
      </c>
      <c r="AQ76" s="865"/>
      <c r="AR76" s="865"/>
      <c r="AS76" s="865"/>
      <c r="AT76" s="821"/>
      <c r="AU76" s="866" t="s">
        <v>547</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557</v>
      </c>
      <c r="C77" s="861"/>
      <c r="D77" s="861"/>
      <c r="E77" s="861"/>
      <c r="F77" s="861"/>
      <c r="G77" s="861"/>
      <c r="H77" s="861"/>
      <c r="I77" s="861"/>
      <c r="J77" s="861"/>
      <c r="K77" s="861"/>
      <c r="L77" s="861"/>
      <c r="M77" s="861"/>
      <c r="N77" s="861"/>
      <c r="O77" s="861"/>
      <c r="P77" s="862"/>
      <c r="Q77" s="864">
        <v>881857</v>
      </c>
      <c r="R77" s="865"/>
      <c r="S77" s="865"/>
      <c r="T77" s="865"/>
      <c r="U77" s="821"/>
      <c r="V77" s="866">
        <v>868577</v>
      </c>
      <c r="W77" s="865"/>
      <c r="X77" s="865"/>
      <c r="Y77" s="865"/>
      <c r="Z77" s="821"/>
      <c r="AA77" s="866">
        <v>13281</v>
      </c>
      <c r="AB77" s="865"/>
      <c r="AC77" s="865"/>
      <c r="AD77" s="865"/>
      <c r="AE77" s="821"/>
      <c r="AF77" s="866">
        <v>13281</v>
      </c>
      <c r="AG77" s="865"/>
      <c r="AH77" s="865"/>
      <c r="AI77" s="865"/>
      <c r="AJ77" s="821"/>
      <c r="AK77" s="866" t="s">
        <v>547</v>
      </c>
      <c r="AL77" s="865"/>
      <c r="AM77" s="865"/>
      <c r="AN77" s="865"/>
      <c r="AO77" s="821"/>
      <c r="AP77" s="866" t="s">
        <v>547</v>
      </c>
      <c r="AQ77" s="865"/>
      <c r="AR77" s="865"/>
      <c r="AS77" s="865"/>
      <c r="AT77" s="821"/>
      <c r="AU77" s="866" t="s">
        <v>547</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15989</v>
      </c>
      <c r="AG88" s="831"/>
      <c r="AH88" s="831"/>
      <c r="AI88" s="831"/>
      <c r="AJ88" s="831"/>
      <c r="AK88" s="828"/>
      <c r="AL88" s="828"/>
      <c r="AM88" s="828"/>
      <c r="AN88" s="828"/>
      <c r="AO88" s="828"/>
      <c r="AP88" s="831">
        <v>1198</v>
      </c>
      <c r="AQ88" s="831"/>
      <c r="AR88" s="831"/>
      <c r="AS88" s="831"/>
      <c r="AT88" s="831"/>
      <c r="AU88" s="831">
        <v>310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399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406</v>
      </c>
      <c r="AB109" s="880"/>
      <c r="AC109" s="880"/>
      <c r="AD109" s="880"/>
      <c r="AE109" s="881"/>
      <c r="AF109" s="879" t="s">
        <v>407</v>
      </c>
      <c r="AG109" s="880"/>
      <c r="AH109" s="880"/>
      <c r="AI109" s="880"/>
      <c r="AJ109" s="881"/>
      <c r="AK109" s="879" t="s">
        <v>294</v>
      </c>
      <c r="AL109" s="880"/>
      <c r="AM109" s="880"/>
      <c r="AN109" s="880"/>
      <c r="AO109" s="881"/>
      <c r="AP109" s="879" t="s">
        <v>408</v>
      </c>
      <c r="AQ109" s="880"/>
      <c r="AR109" s="880"/>
      <c r="AS109" s="880"/>
      <c r="AT109" s="882"/>
      <c r="AU109" s="899" t="s">
        <v>405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406</v>
      </c>
      <c r="BR109" s="880"/>
      <c r="BS109" s="880"/>
      <c r="BT109" s="880"/>
      <c r="BU109" s="881"/>
      <c r="BV109" s="879" t="s">
        <v>407</v>
      </c>
      <c r="BW109" s="880"/>
      <c r="BX109" s="880"/>
      <c r="BY109" s="880"/>
      <c r="BZ109" s="881"/>
      <c r="CA109" s="879" t="s">
        <v>294</v>
      </c>
      <c r="CB109" s="880"/>
      <c r="CC109" s="880"/>
      <c r="CD109" s="880"/>
      <c r="CE109" s="881"/>
      <c r="CF109" s="900" t="s">
        <v>408</v>
      </c>
      <c r="CG109" s="900"/>
      <c r="CH109" s="900"/>
      <c r="CI109" s="900"/>
      <c r="CJ109" s="900"/>
      <c r="CK109" s="879" t="s">
        <v>409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406</v>
      </c>
      <c r="DH109" s="880"/>
      <c r="DI109" s="880"/>
      <c r="DJ109" s="880"/>
      <c r="DK109" s="881"/>
      <c r="DL109" s="879" t="s">
        <v>407</v>
      </c>
      <c r="DM109" s="880"/>
      <c r="DN109" s="880"/>
      <c r="DO109" s="880"/>
      <c r="DP109" s="881"/>
      <c r="DQ109" s="879" t="s">
        <v>294</v>
      </c>
      <c r="DR109" s="880"/>
      <c r="DS109" s="880"/>
      <c r="DT109" s="880"/>
      <c r="DU109" s="881"/>
      <c r="DV109" s="879" t="s">
        <v>408</v>
      </c>
      <c r="DW109" s="880"/>
      <c r="DX109" s="880"/>
      <c r="DY109" s="880"/>
      <c r="DZ109" s="882"/>
    </row>
    <row r="110" spans="1:131" s="212" customFormat="1" ht="26.25" customHeight="1" x14ac:dyDescent="0.15">
      <c r="A110" s="883" t="s">
        <v>410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745096</v>
      </c>
      <c r="AB110" s="887"/>
      <c r="AC110" s="887"/>
      <c r="AD110" s="887"/>
      <c r="AE110" s="888"/>
      <c r="AF110" s="889">
        <v>768315</v>
      </c>
      <c r="AG110" s="887"/>
      <c r="AH110" s="887"/>
      <c r="AI110" s="887"/>
      <c r="AJ110" s="888"/>
      <c r="AK110" s="889">
        <v>765549</v>
      </c>
      <c r="AL110" s="887"/>
      <c r="AM110" s="887"/>
      <c r="AN110" s="887"/>
      <c r="AO110" s="888"/>
      <c r="AP110" s="890">
        <v>12.8</v>
      </c>
      <c r="AQ110" s="891"/>
      <c r="AR110" s="891"/>
      <c r="AS110" s="891"/>
      <c r="AT110" s="892"/>
      <c r="AU110" s="893" t="s">
        <v>69</v>
      </c>
      <c r="AV110" s="894"/>
      <c r="AW110" s="894"/>
      <c r="AX110" s="894"/>
      <c r="AY110" s="894"/>
      <c r="AZ110" s="916" t="s">
        <v>411</v>
      </c>
      <c r="BA110" s="884"/>
      <c r="BB110" s="884"/>
      <c r="BC110" s="884"/>
      <c r="BD110" s="884"/>
      <c r="BE110" s="884"/>
      <c r="BF110" s="884"/>
      <c r="BG110" s="884"/>
      <c r="BH110" s="884"/>
      <c r="BI110" s="884"/>
      <c r="BJ110" s="884"/>
      <c r="BK110" s="884"/>
      <c r="BL110" s="884"/>
      <c r="BM110" s="884"/>
      <c r="BN110" s="884"/>
      <c r="BO110" s="884"/>
      <c r="BP110" s="885"/>
      <c r="BQ110" s="917">
        <v>7717744</v>
      </c>
      <c r="BR110" s="918"/>
      <c r="BS110" s="918"/>
      <c r="BT110" s="918"/>
      <c r="BU110" s="918"/>
      <c r="BV110" s="918">
        <v>7523542</v>
      </c>
      <c r="BW110" s="918"/>
      <c r="BX110" s="918"/>
      <c r="BY110" s="918"/>
      <c r="BZ110" s="918"/>
      <c r="CA110" s="918">
        <v>7186454</v>
      </c>
      <c r="CB110" s="918"/>
      <c r="CC110" s="918"/>
      <c r="CD110" s="918"/>
      <c r="CE110" s="918"/>
      <c r="CF110" s="931">
        <v>119.9</v>
      </c>
      <c r="CG110" s="932"/>
      <c r="CH110" s="932"/>
      <c r="CI110" s="932"/>
      <c r="CJ110" s="932"/>
      <c r="CK110" s="933" t="s">
        <v>412</v>
      </c>
      <c r="CL110" s="934"/>
      <c r="CM110" s="916" t="s">
        <v>413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415</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417</v>
      </c>
      <c r="B112" s="940"/>
      <c r="C112" s="910" t="s">
        <v>418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419</v>
      </c>
      <c r="BA112" s="910"/>
      <c r="BB112" s="910"/>
      <c r="BC112" s="910"/>
      <c r="BD112" s="910"/>
      <c r="BE112" s="910"/>
      <c r="BF112" s="910"/>
      <c r="BG112" s="910"/>
      <c r="BH112" s="910"/>
      <c r="BI112" s="910"/>
      <c r="BJ112" s="910"/>
      <c r="BK112" s="910"/>
      <c r="BL112" s="910"/>
      <c r="BM112" s="910"/>
      <c r="BN112" s="910"/>
      <c r="BO112" s="910"/>
      <c r="BP112" s="911"/>
      <c r="BQ112" s="912">
        <v>5383876</v>
      </c>
      <c r="BR112" s="913"/>
      <c r="BS112" s="913"/>
      <c r="BT112" s="913"/>
      <c r="BU112" s="913"/>
      <c r="BV112" s="913">
        <v>5551009</v>
      </c>
      <c r="BW112" s="913"/>
      <c r="BX112" s="913"/>
      <c r="BY112" s="913"/>
      <c r="BZ112" s="913"/>
      <c r="CA112" s="913">
        <v>5648789</v>
      </c>
      <c r="CB112" s="913"/>
      <c r="CC112" s="913"/>
      <c r="CD112" s="913"/>
      <c r="CE112" s="913"/>
      <c r="CF112" s="907">
        <v>94.3</v>
      </c>
      <c r="CG112" s="908"/>
      <c r="CH112" s="908"/>
      <c r="CI112" s="908"/>
      <c r="CJ112" s="908"/>
      <c r="CK112" s="935"/>
      <c r="CL112" s="936"/>
      <c r="CM112" s="909" t="s">
        <v>420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209106</v>
      </c>
      <c r="AB113" s="925"/>
      <c r="AC113" s="925"/>
      <c r="AD113" s="925"/>
      <c r="AE113" s="926"/>
      <c r="AF113" s="927">
        <v>231380</v>
      </c>
      <c r="AG113" s="925"/>
      <c r="AH113" s="925"/>
      <c r="AI113" s="925"/>
      <c r="AJ113" s="926"/>
      <c r="AK113" s="927">
        <v>246417</v>
      </c>
      <c r="AL113" s="925"/>
      <c r="AM113" s="925"/>
      <c r="AN113" s="925"/>
      <c r="AO113" s="926"/>
      <c r="AP113" s="928">
        <v>4.0999999999999996</v>
      </c>
      <c r="AQ113" s="929"/>
      <c r="AR113" s="929"/>
      <c r="AS113" s="929"/>
      <c r="AT113" s="930"/>
      <c r="AU113" s="895"/>
      <c r="AV113" s="896"/>
      <c r="AW113" s="896"/>
      <c r="AX113" s="896"/>
      <c r="AY113" s="896"/>
      <c r="AZ113" s="909" t="s">
        <v>422</v>
      </c>
      <c r="BA113" s="910"/>
      <c r="BB113" s="910"/>
      <c r="BC113" s="910"/>
      <c r="BD113" s="910"/>
      <c r="BE113" s="910"/>
      <c r="BF113" s="910"/>
      <c r="BG113" s="910"/>
      <c r="BH113" s="910"/>
      <c r="BI113" s="910"/>
      <c r="BJ113" s="910"/>
      <c r="BK113" s="910"/>
      <c r="BL113" s="910"/>
      <c r="BM113" s="910"/>
      <c r="BN113" s="910"/>
      <c r="BO113" s="910"/>
      <c r="BP113" s="911"/>
      <c r="BQ113" s="912">
        <v>361823</v>
      </c>
      <c r="BR113" s="913"/>
      <c r="BS113" s="913"/>
      <c r="BT113" s="913"/>
      <c r="BU113" s="913"/>
      <c r="BV113" s="913">
        <v>325831</v>
      </c>
      <c r="BW113" s="913"/>
      <c r="BX113" s="913"/>
      <c r="BY113" s="913"/>
      <c r="BZ113" s="913"/>
      <c r="CA113" s="913">
        <v>309837</v>
      </c>
      <c r="CB113" s="913"/>
      <c r="CC113" s="913"/>
      <c r="CD113" s="913"/>
      <c r="CE113" s="913"/>
      <c r="CF113" s="907">
        <v>5.2</v>
      </c>
      <c r="CG113" s="908"/>
      <c r="CH113" s="908"/>
      <c r="CI113" s="908"/>
      <c r="CJ113" s="908"/>
      <c r="CK113" s="935"/>
      <c r="CL113" s="936"/>
      <c r="CM113" s="909" t="s">
        <v>423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50200</v>
      </c>
      <c r="AB114" s="946"/>
      <c r="AC114" s="946"/>
      <c r="AD114" s="946"/>
      <c r="AE114" s="947"/>
      <c r="AF114" s="948">
        <v>46850</v>
      </c>
      <c r="AG114" s="946"/>
      <c r="AH114" s="946"/>
      <c r="AI114" s="946"/>
      <c r="AJ114" s="947"/>
      <c r="AK114" s="948">
        <v>50133</v>
      </c>
      <c r="AL114" s="946"/>
      <c r="AM114" s="946"/>
      <c r="AN114" s="946"/>
      <c r="AO114" s="947"/>
      <c r="AP114" s="949">
        <v>0.8</v>
      </c>
      <c r="AQ114" s="950"/>
      <c r="AR114" s="950"/>
      <c r="AS114" s="950"/>
      <c r="AT114" s="951"/>
      <c r="AU114" s="895"/>
      <c r="AV114" s="896"/>
      <c r="AW114" s="896"/>
      <c r="AX114" s="896"/>
      <c r="AY114" s="896"/>
      <c r="AZ114" s="909" t="s">
        <v>425</v>
      </c>
      <c r="BA114" s="910"/>
      <c r="BB114" s="910"/>
      <c r="BC114" s="910"/>
      <c r="BD114" s="910"/>
      <c r="BE114" s="910"/>
      <c r="BF114" s="910"/>
      <c r="BG114" s="910"/>
      <c r="BH114" s="910"/>
      <c r="BI114" s="910"/>
      <c r="BJ114" s="910"/>
      <c r="BK114" s="910"/>
      <c r="BL114" s="910"/>
      <c r="BM114" s="910"/>
      <c r="BN114" s="910"/>
      <c r="BO114" s="910"/>
      <c r="BP114" s="911"/>
      <c r="BQ114" s="912">
        <v>1296241</v>
      </c>
      <c r="BR114" s="913"/>
      <c r="BS114" s="913"/>
      <c r="BT114" s="913"/>
      <c r="BU114" s="913"/>
      <c r="BV114" s="913">
        <v>1349821</v>
      </c>
      <c r="BW114" s="913"/>
      <c r="BX114" s="913"/>
      <c r="BY114" s="913"/>
      <c r="BZ114" s="913"/>
      <c r="CA114" s="913">
        <v>1360632</v>
      </c>
      <c r="CB114" s="913"/>
      <c r="CC114" s="913"/>
      <c r="CD114" s="913"/>
      <c r="CE114" s="913"/>
      <c r="CF114" s="907">
        <v>22.7</v>
      </c>
      <c r="CG114" s="908"/>
      <c r="CH114" s="908"/>
      <c r="CI114" s="908"/>
      <c r="CJ114" s="908"/>
      <c r="CK114" s="935"/>
      <c r="CL114" s="936"/>
      <c r="CM114" s="909" t="s">
        <v>426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428</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429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103</v>
      </c>
      <c r="AB116" s="946"/>
      <c r="AC116" s="946"/>
      <c r="AD116" s="946"/>
      <c r="AE116" s="947"/>
      <c r="AF116" s="948">
        <v>83</v>
      </c>
      <c r="AG116" s="946"/>
      <c r="AH116" s="946"/>
      <c r="AI116" s="946"/>
      <c r="AJ116" s="947"/>
      <c r="AK116" s="948">
        <v>222</v>
      </c>
      <c r="AL116" s="946"/>
      <c r="AM116" s="946"/>
      <c r="AN116" s="946"/>
      <c r="AO116" s="947"/>
      <c r="AP116" s="949">
        <v>0</v>
      </c>
      <c r="AQ116" s="950"/>
      <c r="AR116" s="950"/>
      <c r="AS116" s="950"/>
      <c r="AT116" s="951"/>
      <c r="AU116" s="895"/>
      <c r="AV116" s="896"/>
      <c r="AW116" s="896"/>
      <c r="AX116" s="896"/>
      <c r="AY116" s="896"/>
      <c r="AZ116" s="954" t="s">
        <v>431</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433</v>
      </c>
      <c r="Z117" s="881"/>
      <c r="AA117" s="965">
        <v>1004505</v>
      </c>
      <c r="AB117" s="966"/>
      <c r="AC117" s="966"/>
      <c r="AD117" s="966"/>
      <c r="AE117" s="967"/>
      <c r="AF117" s="968">
        <v>1046628</v>
      </c>
      <c r="AG117" s="966"/>
      <c r="AH117" s="966"/>
      <c r="AI117" s="966"/>
      <c r="AJ117" s="967"/>
      <c r="AK117" s="968">
        <v>1062321</v>
      </c>
      <c r="AL117" s="966"/>
      <c r="AM117" s="966"/>
      <c r="AN117" s="966"/>
      <c r="AO117" s="967"/>
      <c r="AP117" s="969"/>
      <c r="AQ117" s="970"/>
      <c r="AR117" s="970"/>
      <c r="AS117" s="970"/>
      <c r="AT117" s="971"/>
      <c r="AU117" s="895"/>
      <c r="AV117" s="896"/>
      <c r="AW117" s="896"/>
      <c r="AX117" s="896"/>
      <c r="AY117" s="896"/>
      <c r="AZ117" s="961" t="s">
        <v>434</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409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406</v>
      </c>
      <c r="AB118" s="880"/>
      <c r="AC118" s="880"/>
      <c r="AD118" s="880"/>
      <c r="AE118" s="881"/>
      <c r="AF118" s="879" t="s">
        <v>407</v>
      </c>
      <c r="AG118" s="880"/>
      <c r="AH118" s="880"/>
      <c r="AI118" s="880"/>
      <c r="AJ118" s="881"/>
      <c r="AK118" s="879" t="s">
        <v>294</v>
      </c>
      <c r="AL118" s="880"/>
      <c r="AM118" s="880"/>
      <c r="AN118" s="880"/>
      <c r="AO118" s="881"/>
      <c r="AP118" s="957" t="s">
        <v>408</v>
      </c>
      <c r="AQ118" s="958"/>
      <c r="AR118" s="958"/>
      <c r="AS118" s="958"/>
      <c r="AT118" s="959"/>
      <c r="AU118" s="895"/>
      <c r="AV118" s="896"/>
      <c r="AW118" s="896"/>
      <c r="AX118" s="896"/>
      <c r="AY118" s="896"/>
      <c r="AZ118" s="960" t="s">
        <v>436</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412</v>
      </c>
      <c r="B119" s="934"/>
      <c r="C119" s="916" t="s">
        <v>413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438</v>
      </c>
      <c r="BP119" s="992"/>
      <c r="BQ119" s="986">
        <v>14759684</v>
      </c>
      <c r="BR119" s="987"/>
      <c r="BS119" s="987"/>
      <c r="BT119" s="987"/>
      <c r="BU119" s="987"/>
      <c r="BV119" s="987">
        <v>14750203</v>
      </c>
      <c r="BW119" s="987"/>
      <c r="BX119" s="987"/>
      <c r="BY119" s="987"/>
      <c r="BZ119" s="987"/>
      <c r="CA119" s="987">
        <v>14505712</v>
      </c>
      <c r="CB119" s="987"/>
      <c r="CC119" s="987"/>
      <c r="CD119" s="987"/>
      <c r="CE119" s="987"/>
      <c r="CF119" s="988"/>
      <c r="CG119" s="989"/>
      <c r="CH119" s="989"/>
      <c r="CI119" s="989"/>
      <c r="CJ119" s="990"/>
      <c r="CK119" s="937"/>
      <c r="CL119" s="938"/>
      <c r="CM119" s="960" t="s">
        <v>439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440</v>
      </c>
      <c r="AV120" s="979"/>
      <c r="AW120" s="979"/>
      <c r="AX120" s="979"/>
      <c r="AY120" s="980"/>
      <c r="AZ120" s="916" t="s">
        <v>441</v>
      </c>
      <c r="BA120" s="884"/>
      <c r="BB120" s="884"/>
      <c r="BC120" s="884"/>
      <c r="BD120" s="884"/>
      <c r="BE120" s="884"/>
      <c r="BF120" s="884"/>
      <c r="BG120" s="884"/>
      <c r="BH120" s="884"/>
      <c r="BI120" s="884"/>
      <c r="BJ120" s="884"/>
      <c r="BK120" s="884"/>
      <c r="BL120" s="884"/>
      <c r="BM120" s="884"/>
      <c r="BN120" s="884"/>
      <c r="BO120" s="884"/>
      <c r="BP120" s="885"/>
      <c r="BQ120" s="917">
        <v>5009045</v>
      </c>
      <c r="BR120" s="918"/>
      <c r="BS120" s="918"/>
      <c r="BT120" s="918"/>
      <c r="BU120" s="918"/>
      <c r="BV120" s="918">
        <v>5282082</v>
      </c>
      <c r="BW120" s="918"/>
      <c r="BX120" s="918"/>
      <c r="BY120" s="918"/>
      <c r="BZ120" s="918"/>
      <c r="CA120" s="918">
        <v>5440581</v>
      </c>
      <c r="CB120" s="918"/>
      <c r="CC120" s="918"/>
      <c r="CD120" s="918"/>
      <c r="CE120" s="918"/>
      <c r="CF120" s="931">
        <v>90.8</v>
      </c>
      <c r="CG120" s="932"/>
      <c r="CH120" s="932"/>
      <c r="CI120" s="932"/>
      <c r="CJ120" s="932"/>
      <c r="CK120" s="993" t="s">
        <v>442</v>
      </c>
      <c r="CL120" s="994"/>
      <c r="CM120" s="994"/>
      <c r="CN120" s="994"/>
      <c r="CO120" s="995"/>
      <c r="CP120" s="1001" t="s">
        <v>390</v>
      </c>
      <c r="CQ120" s="1002"/>
      <c r="CR120" s="1002"/>
      <c r="CS120" s="1002"/>
      <c r="CT120" s="1002"/>
      <c r="CU120" s="1002"/>
      <c r="CV120" s="1002"/>
      <c r="CW120" s="1002"/>
      <c r="CX120" s="1002"/>
      <c r="CY120" s="1002"/>
      <c r="CZ120" s="1002"/>
      <c r="DA120" s="1002"/>
      <c r="DB120" s="1002"/>
      <c r="DC120" s="1002"/>
      <c r="DD120" s="1002"/>
      <c r="DE120" s="1002"/>
      <c r="DF120" s="1003"/>
      <c r="DG120" s="917">
        <v>5383876</v>
      </c>
      <c r="DH120" s="918"/>
      <c r="DI120" s="918"/>
      <c r="DJ120" s="918"/>
      <c r="DK120" s="918"/>
      <c r="DL120" s="918">
        <v>5551009</v>
      </c>
      <c r="DM120" s="918"/>
      <c r="DN120" s="918"/>
      <c r="DO120" s="918"/>
      <c r="DP120" s="918"/>
      <c r="DQ120" s="918">
        <v>5648789</v>
      </c>
      <c r="DR120" s="918"/>
      <c r="DS120" s="918"/>
      <c r="DT120" s="918"/>
      <c r="DU120" s="918"/>
      <c r="DV120" s="919">
        <v>94.3</v>
      </c>
      <c r="DW120" s="919"/>
      <c r="DX120" s="919"/>
      <c r="DY120" s="919"/>
      <c r="DZ120" s="920"/>
    </row>
    <row r="121" spans="1:130" s="212" customFormat="1" ht="26.25" customHeight="1" x14ac:dyDescent="0.15">
      <c r="A121" s="1044"/>
      <c r="B121" s="936"/>
      <c r="C121" s="961" t="s">
        <v>443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444</v>
      </c>
      <c r="BA121" s="910"/>
      <c r="BB121" s="910"/>
      <c r="BC121" s="910"/>
      <c r="BD121" s="910"/>
      <c r="BE121" s="910"/>
      <c r="BF121" s="910"/>
      <c r="BG121" s="910"/>
      <c r="BH121" s="910"/>
      <c r="BI121" s="910"/>
      <c r="BJ121" s="910"/>
      <c r="BK121" s="910"/>
      <c r="BL121" s="910"/>
      <c r="BM121" s="910"/>
      <c r="BN121" s="910"/>
      <c r="BO121" s="910"/>
      <c r="BP121" s="911"/>
      <c r="BQ121" s="912">
        <v>408378</v>
      </c>
      <c r="BR121" s="913"/>
      <c r="BS121" s="913"/>
      <c r="BT121" s="913"/>
      <c r="BU121" s="913"/>
      <c r="BV121" s="913">
        <v>571848</v>
      </c>
      <c r="BW121" s="913"/>
      <c r="BX121" s="913"/>
      <c r="BY121" s="913"/>
      <c r="BZ121" s="913"/>
      <c r="CA121" s="913">
        <v>678679</v>
      </c>
      <c r="CB121" s="913"/>
      <c r="CC121" s="913"/>
      <c r="CD121" s="913"/>
      <c r="CE121" s="913"/>
      <c r="CF121" s="907">
        <v>11.3</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12" customFormat="1" ht="26.25" customHeight="1" x14ac:dyDescent="0.15">
      <c r="A122" s="1044"/>
      <c r="B122" s="936"/>
      <c r="C122" s="909" t="s">
        <v>426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445</v>
      </c>
      <c r="BA122" s="952"/>
      <c r="BB122" s="952"/>
      <c r="BC122" s="952"/>
      <c r="BD122" s="952"/>
      <c r="BE122" s="952"/>
      <c r="BF122" s="952"/>
      <c r="BG122" s="952"/>
      <c r="BH122" s="952"/>
      <c r="BI122" s="952"/>
      <c r="BJ122" s="952"/>
      <c r="BK122" s="952"/>
      <c r="BL122" s="952"/>
      <c r="BM122" s="952"/>
      <c r="BN122" s="952"/>
      <c r="BO122" s="952"/>
      <c r="BP122" s="953"/>
      <c r="BQ122" s="986">
        <v>8618228</v>
      </c>
      <c r="BR122" s="987"/>
      <c r="BS122" s="987"/>
      <c r="BT122" s="987"/>
      <c r="BU122" s="987"/>
      <c r="BV122" s="987">
        <v>8239451</v>
      </c>
      <c r="BW122" s="987"/>
      <c r="BX122" s="987"/>
      <c r="BY122" s="987"/>
      <c r="BZ122" s="987"/>
      <c r="CA122" s="987">
        <v>7813964</v>
      </c>
      <c r="CB122" s="987"/>
      <c r="CC122" s="987"/>
      <c r="CD122" s="987"/>
      <c r="CE122" s="987"/>
      <c r="CF122" s="1004">
        <v>130.4</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15">
      <c r="A123" s="1044"/>
      <c r="B123" s="936"/>
      <c r="C123" s="909" t="s">
        <v>432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446</v>
      </c>
      <c r="BP123" s="992"/>
      <c r="BQ123" s="1050">
        <v>14035651</v>
      </c>
      <c r="BR123" s="1051"/>
      <c r="BS123" s="1051"/>
      <c r="BT123" s="1051"/>
      <c r="BU123" s="1051"/>
      <c r="BV123" s="1051">
        <v>14093381</v>
      </c>
      <c r="BW123" s="1051"/>
      <c r="BX123" s="1051"/>
      <c r="BY123" s="1051"/>
      <c r="BZ123" s="1051"/>
      <c r="CA123" s="1051">
        <v>13933224</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13</v>
      </c>
      <c r="BR124" s="1014"/>
      <c r="BS124" s="1014"/>
      <c r="BT124" s="1014"/>
      <c r="BU124" s="1014"/>
      <c r="BV124" s="1014">
        <v>11.4</v>
      </c>
      <c r="BW124" s="1014"/>
      <c r="BX124" s="1014"/>
      <c r="BY124" s="1014"/>
      <c r="BZ124" s="1014"/>
      <c r="CA124" s="1014">
        <v>9.5</v>
      </c>
      <c r="CB124" s="1014"/>
      <c r="CC124" s="1014"/>
      <c r="CD124" s="1014"/>
      <c r="CE124" s="1014"/>
      <c r="CF124" s="1015"/>
      <c r="CG124" s="1016"/>
      <c r="CH124" s="1016"/>
      <c r="CI124" s="1016"/>
      <c r="CJ124" s="1017"/>
      <c r="CK124" s="999"/>
      <c r="CL124" s="999"/>
      <c r="CM124" s="999"/>
      <c r="CN124" s="999"/>
      <c r="CO124" s="1000"/>
      <c r="CP124" s="1006" t="s">
        <v>448</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449</v>
      </c>
      <c r="CL125" s="994"/>
      <c r="CM125" s="994"/>
      <c r="CN125" s="994"/>
      <c r="CO125" s="995"/>
      <c r="CP125" s="916" t="s">
        <v>450</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439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451</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453</v>
      </c>
      <c r="AY127" s="1019"/>
      <c r="AZ127" s="1019"/>
      <c r="BA127" s="1019"/>
      <c r="BB127" s="1019"/>
      <c r="BC127" s="1019"/>
      <c r="BD127" s="1019"/>
      <c r="BE127" s="1020"/>
      <c r="BF127" s="1021" t="s">
        <v>454</v>
      </c>
      <c r="BG127" s="1019"/>
      <c r="BH127" s="1019"/>
      <c r="BI127" s="1019"/>
      <c r="BJ127" s="1019"/>
      <c r="BK127" s="1019"/>
      <c r="BL127" s="1020"/>
      <c r="BM127" s="1021" t="s">
        <v>455</v>
      </c>
      <c r="BN127" s="1019"/>
      <c r="BO127" s="1019"/>
      <c r="BP127" s="1019"/>
      <c r="BQ127" s="1019"/>
      <c r="BR127" s="1019"/>
      <c r="BS127" s="1020"/>
      <c r="BT127" s="1021" t="s">
        <v>456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457</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458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459</v>
      </c>
      <c r="X128" s="1030"/>
      <c r="Y128" s="1030"/>
      <c r="Z128" s="1031"/>
      <c r="AA128" s="1032">
        <v>44473</v>
      </c>
      <c r="AB128" s="1033"/>
      <c r="AC128" s="1033"/>
      <c r="AD128" s="1033"/>
      <c r="AE128" s="1034"/>
      <c r="AF128" s="1035">
        <v>38531</v>
      </c>
      <c r="AG128" s="1033"/>
      <c r="AH128" s="1033"/>
      <c r="AI128" s="1033"/>
      <c r="AJ128" s="1034"/>
      <c r="AK128" s="1035">
        <v>52168</v>
      </c>
      <c r="AL128" s="1033"/>
      <c r="AM128" s="1033"/>
      <c r="AN128" s="1033"/>
      <c r="AO128" s="1034"/>
      <c r="AP128" s="1036"/>
      <c r="AQ128" s="1037"/>
      <c r="AR128" s="1037"/>
      <c r="AS128" s="1037"/>
      <c r="AT128" s="1038"/>
      <c r="AU128" s="214"/>
      <c r="AV128" s="214"/>
      <c r="AW128" s="214"/>
      <c r="AX128" s="883" t="s">
        <v>460</v>
      </c>
      <c r="AY128" s="884"/>
      <c r="AZ128" s="884"/>
      <c r="BA128" s="884"/>
      <c r="BB128" s="884"/>
      <c r="BC128" s="884"/>
      <c r="BD128" s="884"/>
      <c r="BE128" s="885"/>
      <c r="BF128" s="1039" t="s">
        <v>121</v>
      </c>
      <c r="BG128" s="1040"/>
      <c r="BH128" s="1040"/>
      <c r="BI128" s="1040"/>
      <c r="BJ128" s="1040"/>
      <c r="BK128" s="1040"/>
      <c r="BL128" s="1041"/>
      <c r="BM128" s="1039">
        <v>14.17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461</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462</v>
      </c>
      <c r="X129" s="1058"/>
      <c r="Y129" s="1058"/>
      <c r="Z129" s="1059"/>
      <c r="AA129" s="945">
        <v>6234373</v>
      </c>
      <c r="AB129" s="946"/>
      <c r="AC129" s="946"/>
      <c r="AD129" s="946"/>
      <c r="AE129" s="947"/>
      <c r="AF129" s="948">
        <v>6374822</v>
      </c>
      <c r="AG129" s="946"/>
      <c r="AH129" s="946"/>
      <c r="AI129" s="946"/>
      <c r="AJ129" s="947"/>
      <c r="AK129" s="948">
        <v>6646689</v>
      </c>
      <c r="AL129" s="946"/>
      <c r="AM129" s="946"/>
      <c r="AN129" s="946"/>
      <c r="AO129" s="947"/>
      <c r="AP129" s="1060"/>
      <c r="AQ129" s="1061"/>
      <c r="AR129" s="1061"/>
      <c r="AS129" s="1061"/>
      <c r="AT129" s="1062"/>
      <c r="AU129" s="215"/>
      <c r="AV129" s="215"/>
      <c r="AW129" s="215"/>
      <c r="AX129" s="1052" t="s">
        <v>463</v>
      </c>
      <c r="AY129" s="910"/>
      <c r="AZ129" s="910"/>
      <c r="BA129" s="910"/>
      <c r="BB129" s="910"/>
      <c r="BC129" s="910"/>
      <c r="BD129" s="910"/>
      <c r="BE129" s="911"/>
      <c r="BF129" s="1053" t="s">
        <v>121</v>
      </c>
      <c r="BG129" s="1054"/>
      <c r="BH129" s="1054"/>
      <c r="BI129" s="1054"/>
      <c r="BJ129" s="1054"/>
      <c r="BK129" s="1054"/>
      <c r="BL129" s="1055"/>
      <c r="BM129" s="1053">
        <v>19.170000000000002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465</v>
      </c>
      <c r="X130" s="1058"/>
      <c r="Y130" s="1058"/>
      <c r="Z130" s="1059"/>
      <c r="AA130" s="945">
        <v>668515</v>
      </c>
      <c r="AB130" s="946"/>
      <c r="AC130" s="946"/>
      <c r="AD130" s="946"/>
      <c r="AE130" s="947"/>
      <c r="AF130" s="948">
        <v>648849</v>
      </c>
      <c r="AG130" s="946"/>
      <c r="AH130" s="946"/>
      <c r="AI130" s="946"/>
      <c r="AJ130" s="947"/>
      <c r="AK130" s="948">
        <v>653883</v>
      </c>
      <c r="AL130" s="946"/>
      <c r="AM130" s="946"/>
      <c r="AN130" s="946"/>
      <c r="AO130" s="947"/>
      <c r="AP130" s="1060"/>
      <c r="AQ130" s="1061"/>
      <c r="AR130" s="1061"/>
      <c r="AS130" s="1061"/>
      <c r="AT130" s="1062"/>
      <c r="AU130" s="215"/>
      <c r="AV130" s="215"/>
      <c r="AW130" s="215"/>
      <c r="AX130" s="1052" t="s">
        <v>466</v>
      </c>
      <c r="AY130" s="910"/>
      <c r="AZ130" s="910"/>
      <c r="BA130" s="910"/>
      <c r="BB130" s="910"/>
      <c r="BC130" s="910"/>
      <c r="BD130" s="910"/>
      <c r="BE130" s="911"/>
      <c r="BF130" s="1088">
        <v>5.8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467</v>
      </c>
      <c r="X131" s="1095"/>
      <c r="Y131" s="1095"/>
      <c r="Z131" s="1096"/>
      <c r="AA131" s="991">
        <v>5565858</v>
      </c>
      <c r="AB131" s="973"/>
      <c r="AC131" s="973"/>
      <c r="AD131" s="973"/>
      <c r="AE131" s="974"/>
      <c r="AF131" s="972">
        <v>5725973</v>
      </c>
      <c r="AG131" s="973"/>
      <c r="AH131" s="973"/>
      <c r="AI131" s="973"/>
      <c r="AJ131" s="974"/>
      <c r="AK131" s="972">
        <v>5992806</v>
      </c>
      <c r="AL131" s="973"/>
      <c r="AM131" s="973"/>
      <c r="AN131" s="973"/>
      <c r="AO131" s="974"/>
      <c r="AP131" s="1097"/>
      <c r="AQ131" s="1098"/>
      <c r="AR131" s="1098"/>
      <c r="AS131" s="1098"/>
      <c r="AT131" s="1099"/>
      <c r="AU131" s="215"/>
      <c r="AV131" s="215"/>
      <c r="AW131" s="215"/>
      <c r="AX131" s="1070" t="s">
        <v>468</v>
      </c>
      <c r="AY131" s="713"/>
      <c r="AZ131" s="713"/>
      <c r="BA131" s="713"/>
      <c r="BB131" s="713"/>
      <c r="BC131" s="713"/>
      <c r="BD131" s="713"/>
      <c r="BE131" s="1023"/>
      <c r="BF131" s="1071">
        <v>9.5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469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470</v>
      </c>
      <c r="W132" s="1081"/>
      <c r="X132" s="1081"/>
      <c r="Y132" s="1081"/>
      <c r="Z132" s="1082"/>
      <c r="AA132" s="1083">
        <v>5.2375931979999999</v>
      </c>
      <c r="AB132" s="1084"/>
      <c r="AC132" s="1084"/>
      <c r="AD132" s="1084"/>
      <c r="AE132" s="1085"/>
      <c r="AF132" s="1086">
        <v>6.2740079279999996</v>
      </c>
      <c r="AG132" s="1084"/>
      <c r="AH132" s="1084"/>
      <c r="AI132" s="1084"/>
      <c r="AJ132" s="1085"/>
      <c r="AK132" s="1086">
        <v>5.944961342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471</v>
      </c>
      <c r="W133" s="1064"/>
      <c r="X133" s="1064"/>
      <c r="Y133" s="1064"/>
      <c r="Z133" s="1065"/>
      <c r="AA133" s="1066">
        <v>4.9000000000000004</v>
      </c>
      <c r="AB133" s="1067"/>
      <c r="AC133" s="1067"/>
      <c r="AD133" s="1067"/>
      <c r="AE133" s="1068"/>
      <c r="AF133" s="1066">
        <v>5.4</v>
      </c>
      <c r="AG133" s="1067"/>
      <c r="AH133" s="1067"/>
      <c r="AI133" s="1067"/>
      <c r="AJ133" s="1068"/>
      <c r="AK133" s="1066">
        <v>5.8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JZMfgGA8kRvrChNnNzdq23fiMIDfoJnqtkmM1KeM2uLMVrUIuJuTo/lJXzzE/vMxt4e3HBYNibtT1v36zZ1A==" saltValue="sqOhc6DdDREHQ3U8OvvX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19" zoomScale="85" zoomScaleNormal="85" zoomScaleSheetLayoutView="85" workbookViewId="0">
      <selection activeCell="DG51" sqref="DG5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CmYdhBHkHjY6hmZzx0y/2HSMttPaHaruuoTnwo6lbhSkvCQ1j1Z44Aa9E111dUyi03x0aJij3iWvje2n9HzwiA==" saltValue="Ar41S/FELOzE8zklCHSp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4SNRHSeBPzjUKxdVNwzguRs2/V0lbpItok/4ZJT/6Yg9Szzyc232Vj5gE1gKYqYkp9Ren/G1XC4y5YOE/LSPA==" saltValue="CikZOn4BBnp6hqWB+3rs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85" zoomScaleSheetLayoutView="85" workbookViewId="0">
      <selection activeCell="AM64" sqref="AM6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474</v>
      </c>
      <c r="AL6" s="248"/>
      <c r="AM6" s="248"/>
      <c r="AN6" s="248"/>
    </row>
    <row r="7" spans="1:46" ht="13.5" customHeight="1" x14ac:dyDescent="0.15">
      <c r="A7" s="247"/>
      <c r="AK7" s="250"/>
      <c r="AL7" s="251"/>
      <c r="AM7" s="251"/>
      <c r="AN7" s="252"/>
      <c r="AO7" s="1101" t="s">
        <v>475</v>
      </c>
      <c r="AP7" s="253"/>
      <c r="AQ7" s="254" t="s">
        <v>476</v>
      </c>
      <c r="AR7" s="255"/>
    </row>
    <row r="8" spans="1:46" x14ac:dyDescent="0.15">
      <c r="A8" s="247"/>
      <c r="AK8" s="256"/>
      <c r="AL8" s="257"/>
      <c r="AM8" s="257"/>
      <c r="AN8" s="258"/>
      <c r="AO8" s="1102"/>
      <c r="AP8" s="259" t="s">
        <v>477</v>
      </c>
      <c r="AQ8" s="260" t="s">
        <v>478</v>
      </c>
      <c r="AR8" s="261" t="s">
        <v>479</v>
      </c>
    </row>
    <row r="9" spans="1:46" x14ac:dyDescent="0.15">
      <c r="A9" s="247"/>
      <c r="AK9" s="1103" t="s">
        <v>480</v>
      </c>
      <c r="AL9" s="1104"/>
      <c r="AM9" s="1104"/>
      <c r="AN9" s="1105"/>
      <c r="AO9" s="262">
        <v>1644143</v>
      </c>
      <c r="AP9" s="262">
        <v>59720</v>
      </c>
      <c r="AQ9" s="263">
        <v>72090</v>
      </c>
      <c r="AR9" s="264">
        <v>-17.2</v>
      </c>
    </row>
    <row r="10" spans="1:46" ht="13.5" customHeight="1" x14ac:dyDescent="0.15">
      <c r="A10" s="247"/>
      <c r="AK10" s="1103" t="s">
        <v>481</v>
      </c>
      <c r="AL10" s="1104"/>
      <c r="AM10" s="1104"/>
      <c r="AN10" s="1105"/>
      <c r="AO10" s="265">
        <v>362803</v>
      </c>
      <c r="AP10" s="265">
        <v>13178</v>
      </c>
      <c r="AQ10" s="266">
        <v>9072</v>
      </c>
      <c r="AR10" s="267">
        <v>45.3</v>
      </c>
    </row>
    <row r="11" spans="1:46" ht="13.5" customHeight="1" x14ac:dyDescent="0.15">
      <c r="A11" s="247"/>
      <c r="AK11" s="1103" t="s">
        <v>482</v>
      </c>
      <c r="AL11" s="1104"/>
      <c r="AM11" s="1104"/>
      <c r="AN11" s="1105"/>
      <c r="AO11" s="265" t="s">
        <v>483</v>
      </c>
      <c r="AP11" s="265" t="s">
        <v>483</v>
      </c>
      <c r="AQ11" s="266">
        <v>383</v>
      </c>
      <c r="AR11" s="267" t="s">
        <v>483</v>
      </c>
    </row>
    <row r="12" spans="1:46" ht="13.5" customHeight="1" x14ac:dyDescent="0.15">
      <c r="A12" s="247"/>
      <c r="AK12" s="1103" t="s">
        <v>484</v>
      </c>
      <c r="AL12" s="1104"/>
      <c r="AM12" s="1104"/>
      <c r="AN12" s="1105"/>
      <c r="AO12" s="265" t="s">
        <v>483</v>
      </c>
      <c r="AP12" s="265" t="s">
        <v>483</v>
      </c>
      <c r="AQ12" s="266">
        <v>26</v>
      </c>
      <c r="AR12" s="267" t="s">
        <v>483</v>
      </c>
    </row>
    <row r="13" spans="1:46" ht="13.5" customHeight="1" x14ac:dyDescent="0.15">
      <c r="A13" s="247"/>
      <c r="AK13" s="1103" t="s">
        <v>485</v>
      </c>
      <c r="AL13" s="1104"/>
      <c r="AM13" s="1104"/>
      <c r="AN13" s="1105"/>
      <c r="AO13" s="265">
        <v>50762</v>
      </c>
      <c r="AP13" s="265">
        <v>1844</v>
      </c>
      <c r="AQ13" s="266">
        <v>2732</v>
      </c>
      <c r="AR13" s="267">
        <v>-32.5</v>
      </c>
    </row>
    <row r="14" spans="1:46" ht="13.5" customHeight="1" x14ac:dyDescent="0.15">
      <c r="A14" s="247"/>
      <c r="AK14" s="1103" t="s">
        <v>486</v>
      </c>
      <c r="AL14" s="1104"/>
      <c r="AM14" s="1104"/>
      <c r="AN14" s="1105"/>
      <c r="AO14" s="265">
        <v>19000</v>
      </c>
      <c r="AP14" s="265">
        <v>690</v>
      </c>
      <c r="AQ14" s="266">
        <v>1315</v>
      </c>
      <c r="AR14" s="267">
        <v>-47.5</v>
      </c>
    </row>
    <row r="15" spans="1:46" ht="13.5" customHeight="1" x14ac:dyDescent="0.15">
      <c r="A15" s="247"/>
      <c r="AK15" s="1106" t="s">
        <v>487</v>
      </c>
      <c r="AL15" s="1107"/>
      <c r="AM15" s="1107"/>
      <c r="AN15" s="1108"/>
      <c r="AO15" s="265">
        <v>-114977</v>
      </c>
      <c r="AP15" s="265">
        <v>-4176</v>
      </c>
      <c r="AQ15" s="266">
        <v>-4107</v>
      </c>
      <c r="AR15" s="267">
        <v>1.7</v>
      </c>
    </row>
    <row r="16" spans="1:46" x14ac:dyDescent="0.15">
      <c r="A16" s="247"/>
      <c r="AK16" s="1106" t="s">
        <v>177</v>
      </c>
      <c r="AL16" s="1107"/>
      <c r="AM16" s="1107"/>
      <c r="AN16" s="1108"/>
      <c r="AO16" s="265">
        <v>1961731</v>
      </c>
      <c r="AP16" s="265">
        <v>71255</v>
      </c>
      <c r="AQ16" s="266">
        <v>81511</v>
      </c>
      <c r="AR16" s="267">
        <v>-12.6</v>
      </c>
    </row>
    <row r="17" spans="1:46" x14ac:dyDescent="0.15">
      <c r="A17" s="247"/>
    </row>
    <row r="18" spans="1:46" x14ac:dyDescent="0.15">
      <c r="A18" s="247"/>
      <c r="AQ18" s="268"/>
      <c r="AR18" s="268"/>
    </row>
    <row r="19" spans="1:46" x14ac:dyDescent="0.15">
      <c r="A19" s="247"/>
      <c r="AK19" s="243" t="s">
        <v>488</v>
      </c>
    </row>
    <row r="20" spans="1:46" x14ac:dyDescent="0.15">
      <c r="A20" s="247"/>
      <c r="AK20" s="269"/>
      <c r="AL20" s="270"/>
      <c r="AM20" s="270"/>
      <c r="AN20" s="271"/>
      <c r="AO20" s="272" t="s">
        <v>489</v>
      </c>
      <c r="AP20" s="273" t="s">
        <v>490</v>
      </c>
      <c r="AQ20" s="274" t="s">
        <v>491</v>
      </c>
      <c r="AR20" s="275"/>
    </row>
    <row r="21" spans="1:46" s="248" customFormat="1" x14ac:dyDescent="0.15">
      <c r="A21" s="276"/>
      <c r="AK21" s="1109" t="s">
        <v>492</v>
      </c>
      <c r="AL21" s="1110"/>
      <c r="AM21" s="1110"/>
      <c r="AN21" s="1111"/>
      <c r="AO21" s="277">
        <v>6.1</v>
      </c>
      <c r="AP21" s="278">
        <v>6.74</v>
      </c>
      <c r="AQ21" s="279">
        <v>-0.64</v>
      </c>
      <c r="AS21" s="280"/>
      <c r="AT21" s="276"/>
    </row>
    <row r="22" spans="1:46" s="248" customFormat="1" x14ac:dyDescent="0.15">
      <c r="A22" s="276"/>
      <c r="AK22" s="1109" t="s">
        <v>493</v>
      </c>
      <c r="AL22" s="1110"/>
      <c r="AM22" s="1110"/>
      <c r="AN22" s="1111"/>
      <c r="AO22" s="281">
        <v>95.4</v>
      </c>
      <c r="AP22" s="282">
        <v>97</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496</v>
      </c>
      <c r="AL29" s="248"/>
      <c r="AM29" s="248"/>
      <c r="AN29" s="248"/>
      <c r="AS29" s="290"/>
    </row>
    <row r="30" spans="1:46" ht="13.5" customHeight="1" x14ac:dyDescent="0.15">
      <c r="A30" s="247"/>
      <c r="AK30" s="250"/>
      <c r="AL30" s="251"/>
      <c r="AM30" s="251"/>
      <c r="AN30" s="252"/>
      <c r="AO30" s="1101" t="s">
        <v>475</v>
      </c>
      <c r="AP30" s="253"/>
      <c r="AQ30" s="254" t="s">
        <v>476</v>
      </c>
      <c r="AR30" s="255"/>
    </row>
    <row r="31" spans="1:46" x14ac:dyDescent="0.15">
      <c r="A31" s="247"/>
      <c r="AK31" s="256"/>
      <c r="AL31" s="257"/>
      <c r="AM31" s="257"/>
      <c r="AN31" s="258"/>
      <c r="AO31" s="1102"/>
      <c r="AP31" s="259" t="s">
        <v>477</v>
      </c>
      <c r="AQ31" s="260" t="s">
        <v>478</v>
      </c>
      <c r="AR31" s="261" t="s">
        <v>479</v>
      </c>
    </row>
    <row r="32" spans="1:46" ht="27" customHeight="1" x14ac:dyDescent="0.15">
      <c r="A32" s="247"/>
      <c r="AK32" s="1117" t="s">
        <v>497</v>
      </c>
      <c r="AL32" s="1118"/>
      <c r="AM32" s="1118"/>
      <c r="AN32" s="1119"/>
      <c r="AO32" s="291">
        <v>765549</v>
      </c>
      <c r="AP32" s="291">
        <v>27807</v>
      </c>
      <c r="AQ32" s="292">
        <v>33695</v>
      </c>
      <c r="AR32" s="293">
        <v>-17.5</v>
      </c>
    </row>
    <row r="33" spans="1:46" ht="13.5" customHeight="1" x14ac:dyDescent="0.15">
      <c r="A33" s="247"/>
      <c r="AK33" s="1117" t="s">
        <v>498</v>
      </c>
      <c r="AL33" s="1118"/>
      <c r="AM33" s="1118"/>
      <c r="AN33" s="1119"/>
      <c r="AO33" s="291" t="s">
        <v>483</v>
      </c>
      <c r="AP33" s="291" t="s">
        <v>483</v>
      </c>
      <c r="AQ33" s="292" t="s">
        <v>483</v>
      </c>
      <c r="AR33" s="293" t="s">
        <v>483</v>
      </c>
    </row>
    <row r="34" spans="1:46" ht="27" customHeight="1" x14ac:dyDescent="0.15">
      <c r="A34" s="247"/>
      <c r="AK34" s="1117" t="s">
        <v>499</v>
      </c>
      <c r="AL34" s="1118"/>
      <c r="AM34" s="1118"/>
      <c r="AN34" s="1119"/>
      <c r="AO34" s="291" t="s">
        <v>483</v>
      </c>
      <c r="AP34" s="291" t="s">
        <v>483</v>
      </c>
      <c r="AQ34" s="292" t="s">
        <v>483</v>
      </c>
      <c r="AR34" s="293" t="s">
        <v>483</v>
      </c>
    </row>
    <row r="35" spans="1:46" ht="27" customHeight="1" x14ac:dyDescent="0.15">
      <c r="A35" s="247"/>
      <c r="AK35" s="1117" t="s">
        <v>500</v>
      </c>
      <c r="AL35" s="1118"/>
      <c r="AM35" s="1118"/>
      <c r="AN35" s="1119"/>
      <c r="AO35" s="291">
        <v>246417</v>
      </c>
      <c r="AP35" s="291">
        <v>8951</v>
      </c>
      <c r="AQ35" s="292">
        <v>8394</v>
      </c>
      <c r="AR35" s="293">
        <v>6.6</v>
      </c>
    </row>
    <row r="36" spans="1:46" ht="27" customHeight="1" x14ac:dyDescent="0.15">
      <c r="A36" s="247"/>
      <c r="AK36" s="1117" t="s">
        <v>501</v>
      </c>
      <c r="AL36" s="1118"/>
      <c r="AM36" s="1118"/>
      <c r="AN36" s="1119"/>
      <c r="AO36" s="291">
        <v>50133</v>
      </c>
      <c r="AP36" s="291">
        <v>1821</v>
      </c>
      <c r="AQ36" s="292">
        <v>1998</v>
      </c>
      <c r="AR36" s="293">
        <v>-8.9</v>
      </c>
    </row>
    <row r="37" spans="1:46" ht="13.5" customHeight="1" x14ac:dyDescent="0.15">
      <c r="A37" s="247"/>
      <c r="AK37" s="1117" t="s">
        <v>502</v>
      </c>
      <c r="AL37" s="1118"/>
      <c r="AM37" s="1118"/>
      <c r="AN37" s="1119"/>
      <c r="AO37" s="291" t="s">
        <v>483</v>
      </c>
      <c r="AP37" s="291" t="s">
        <v>483</v>
      </c>
      <c r="AQ37" s="292">
        <v>1021</v>
      </c>
      <c r="AR37" s="293" t="s">
        <v>483</v>
      </c>
    </row>
    <row r="38" spans="1:46" ht="27" customHeight="1" x14ac:dyDescent="0.15">
      <c r="A38" s="247"/>
      <c r="AK38" s="1120" t="s">
        <v>503</v>
      </c>
      <c r="AL38" s="1121"/>
      <c r="AM38" s="1121"/>
      <c r="AN38" s="1122"/>
      <c r="AO38" s="294">
        <v>222</v>
      </c>
      <c r="AP38" s="294">
        <v>8</v>
      </c>
      <c r="AQ38" s="295">
        <v>3</v>
      </c>
      <c r="AR38" s="283">
        <v>166.7</v>
      </c>
      <c r="AS38" s="290"/>
    </row>
    <row r="39" spans="1:46" x14ac:dyDescent="0.15">
      <c r="A39" s="247"/>
      <c r="AK39" s="1120" t="s">
        <v>504</v>
      </c>
      <c r="AL39" s="1121"/>
      <c r="AM39" s="1121"/>
      <c r="AN39" s="1122"/>
      <c r="AO39" s="291">
        <v>-52168</v>
      </c>
      <c r="AP39" s="291">
        <v>-1895</v>
      </c>
      <c r="AQ39" s="292">
        <v>-3210</v>
      </c>
      <c r="AR39" s="293">
        <v>-41</v>
      </c>
      <c r="AS39" s="290"/>
    </row>
    <row r="40" spans="1:46" ht="27" customHeight="1" x14ac:dyDescent="0.15">
      <c r="A40" s="247"/>
      <c r="AK40" s="1117" t="s">
        <v>505</v>
      </c>
      <c r="AL40" s="1118"/>
      <c r="AM40" s="1118"/>
      <c r="AN40" s="1119"/>
      <c r="AO40" s="291">
        <v>-653883</v>
      </c>
      <c r="AP40" s="291">
        <v>-23751</v>
      </c>
      <c r="AQ40" s="292">
        <v>-26336</v>
      </c>
      <c r="AR40" s="293">
        <v>-9.8000000000000007</v>
      </c>
      <c r="AS40" s="290"/>
    </row>
    <row r="41" spans="1:46" x14ac:dyDescent="0.15">
      <c r="A41" s="247"/>
      <c r="AK41" s="1123" t="s">
        <v>287</v>
      </c>
      <c r="AL41" s="1124"/>
      <c r="AM41" s="1124"/>
      <c r="AN41" s="1125"/>
      <c r="AO41" s="291">
        <v>356270</v>
      </c>
      <c r="AP41" s="291">
        <v>12941</v>
      </c>
      <c r="AQ41" s="292">
        <v>15565</v>
      </c>
      <c r="AR41" s="293">
        <v>-16.899999999999999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506</v>
      </c>
    </row>
    <row r="48" spans="1:46" x14ac:dyDescent="0.15">
      <c r="A48" s="247"/>
      <c r="AK48" s="301" t="s">
        <v>507</v>
      </c>
      <c r="AL48" s="301"/>
      <c r="AM48" s="301"/>
      <c r="AN48" s="301"/>
      <c r="AO48" s="301"/>
      <c r="AP48" s="301"/>
      <c r="AQ48" s="302"/>
      <c r="AR48" s="301"/>
    </row>
    <row r="49" spans="1:44" ht="13.5" customHeight="1" x14ac:dyDescent="0.15">
      <c r="A49" s="247"/>
      <c r="AK49" s="303"/>
      <c r="AL49" s="304"/>
      <c r="AM49" s="1112" t="s">
        <v>475</v>
      </c>
      <c r="AN49" s="1114" t="s">
        <v>508</v>
      </c>
      <c r="AO49" s="1115"/>
      <c r="AP49" s="1115"/>
      <c r="AQ49" s="1115"/>
      <c r="AR49" s="1116"/>
    </row>
    <row r="50" spans="1:44" x14ac:dyDescent="0.15">
      <c r="A50" s="247"/>
      <c r="AK50" s="305"/>
      <c r="AL50" s="306"/>
      <c r="AM50" s="1113"/>
      <c r="AN50" s="307" t="s">
        <v>509</v>
      </c>
      <c r="AO50" s="308" t="s">
        <v>510</v>
      </c>
      <c r="AP50" s="309" t="s">
        <v>511</v>
      </c>
      <c r="AQ50" s="310" t="s">
        <v>512</v>
      </c>
      <c r="AR50" s="311" t="s">
        <v>513</v>
      </c>
    </row>
    <row r="51" spans="1:44" x14ac:dyDescent="0.15">
      <c r="A51" s="247"/>
      <c r="AK51" s="303" t="s">
        <v>514</v>
      </c>
      <c r="AL51" s="304"/>
      <c r="AM51" s="312">
        <v>1159373</v>
      </c>
      <c r="AN51" s="313">
        <v>41421</v>
      </c>
      <c r="AO51" s="314">
        <v>-2</v>
      </c>
      <c r="AP51" s="315">
        <v>52068</v>
      </c>
      <c r="AQ51" s="316">
        <v>1.6</v>
      </c>
      <c r="AR51" s="317">
        <v>-3.6</v>
      </c>
    </row>
    <row r="52" spans="1:44" x14ac:dyDescent="0.15">
      <c r="A52" s="247"/>
      <c r="AK52" s="318"/>
      <c r="AL52" s="319" t="s">
        <v>515</v>
      </c>
      <c r="AM52" s="320">
        <v>439919</v>
      </c>
      <c r="AN52" s="321">
        <v>15717</v>
      </c>
      <c r="AO52" s="322">
        <v>-13.7</v>
      </c>
      <c r="AP52" s="323">
        <v>26936</v>
      </c>
      <c r="AQ52" s="324">
        <v>3.4</v>
      </c>
      <c r="AR52" s="325">
        <v>-17.100000000000001</v>
      </c>
    </row>
    <row r="53" spans="1:44" x14ac:dyDescent="0.15">
      <c r="A53" s="247"/>
      <c r="AK53" s="303" t="s">
        <v>516</v>
      </c>
      <c r="AL53" s="304"/>
      <c r="AM53" s="312">
        <v>1224380</v>
      </c>
      <c r="AN53" s="313">
        <v>43875</v>
      </c>
      <c r="AO53" s="314">
        <v>5.9</v>
      </c>
      <c r="AP53" s="315">
        <v>47161</v>
      </c>
      <c r="AQ53" s="316">
        <v>-9.4</v>
      </c>
      <c r="AR53" s="317">
        <v>15.3</v>
      </c>
    </row>
    <row r="54" spans="1:44" x14ac:dyDescent="0.15">
      <c r="A54" s="247"/>
      <c r="AK54" s="318"/>
      <c r="AL54" s="319" t="s">
        <v>515</v>
      </c>
      <c r="AM54" s="320">
        <v>344382</v>
      </c>
      <c r="AN54" s="321">
        <v>12341</v>
      </c>
      <c r="AO54" s="322">
        <v>-21.5</v>
      </c>
      <c r="AP54" s="323">
        <v>24595</v>
      </c>
      <c r="AQ54" s="324">
        <v>-8.6999999999999993</v>
      </c>
      <c r="AR54" s="325">
        <v>-12.8</v>
      </c>
    </row>
    <row r="55" spans="1:44" x14ac:dyDescent="0.15">
      <c r="A55" s="247"/>
      <c r="AK55" s="303" t="s">
        <v>517</v>
      </c>
      <c r="AL55" s="304"/>
      <c r="AM55" s="312">
        <v>1089114</v>
      </c>
      <c r="AN55" s="313">
        <v>39163</v>
      </c>
      <c r="AO55" s="314">
        <v>-10.7</v>
      </c>
      <c r="AP55" s="315">
        <v>43423</v>
      </c>
      <c r="AQ55" s="316">
        <v>-7.9</v>
      </c>
      <c r="AR55" s="317">
        <v>-2.8</v>
      </c>
    </row>
    <row r="56" spans="1:44" x14ac:dyDescent="0.15">
      <c r="A56" s="247"/>
      <c r="AK56" s="318"/>
      <c r="AL56" s="319" t="s">
        <v>515</v>
      </c>
      <c r="AM56" s="320">
        <v>357879</v>
      </c>
      <c r="AN56" s="321">
        <v>12869</v>
      </c>
      <c r="AO56" s="322">
        <v>4.3</v>
      </c>
      <c r="AP56" s="323">
        <v>22207</v>
      </c>
      <c r="AQ56" s="324">
        <v>-9.6999999999999993</v>
      </c>
      <c r="AR56" s="325">
        <v>14</v>
      </c>
    </row>
    <row r="57" spans="1:44" x14ac:dyDescent="0.15">
      <c r="A57" s="247"/>
      <c r="AK57" s="303" t="s">
        <v>518</v>
      </c>
      <c r="AL57" s="304"/>
      <c r="AM57" s="312">
        <v>1124481</v>
      </c>
      <c r="AN57" s="313">
        <v>40667</v>
      </c>
      <c r="AO57" s="314">
        <v>3.8</v>
      </c>
      <c r="AP57" s="315">
        <v>45265</v>
      </c>
      <c r="AQ57" s="316">
        <v>4.2</v>
      </c>
      <c r="AR57" s="317">
        <v>-0.4</v>
      </c>
    </row>
    <row r="58" spans="1:44" x14ac:dyDescent="0.15">
      <c r="A58" s="247"/>
      <c r="AK58" s="318"/>
      <c r="AL58" s="319" t="s">
        <v>515</v>
      </c>
      <c r="AM58" s="320">
        <v>359252</v>
      </c>
      <c r="AN58" s="321">
        <v>12992</v>
      </c>
      <c r="AO58" s="322">
        <v>1</v>
      </c>
      <c r="AP58" s="323">
        <v>22600</v>
      </c>
      <c r="AQ58" s="324">
        <v>1.8</v>
      </c>
      <c r="AR58" s="325">
        <v>-0.8</v>
      </c>
    </row>
    <row r="59" spans="1:44" x14ac:dyDescent="0.15">
      <c r="A59" s="247"/>
      <c r="AK59" s="303" t="s">
        <v>519</v>
      </c>
      <c r="AL59" s="304"/>
      <c r="AM59" s="312">
        <v>1100093</v>
      </c>
      <c r="AN59" s="313">
        <v>39958</v>
      </c>
      <c r="AO59" s="314">
        <v>-1.7</v>
      </c>
      <c r="AP59" s="315">
        <v>54621</v>
      </c>
      <c r="AQ59" s="316">
        <v>20.7</v>
      </c>
      <c r="AR59" s="317">
        <v>-22.4</v>
      </c>
    </row>
    <row r="60" spans="1:44" x14ac:dyDescent="0.15">
      <c r="A60" s="247"/>
      <c r="AK60" s="318"/>
      <c r="AL60" s="319" t="s">
        <v>515</v>
      </c>
      <c r="AM60" s="320">
        <v>272772</v>
      </c>
      <c r="AN60" s="321">
        <v>9908</v>
      </c>
      <c r="AO60" s="322">
        <v>-23.7</v>
      </c>
      <c r="AP60" s="323">
        <v>30892</v>
      </c>
      <c r="AQ60" s="324">
        <v>36.700000000000003</v>
      </c>
      <c r="AR60" s="325">
        <v>-60.4</v>
      </c>
    </row>
    <row r="61" spans="1:44" x14ac:dyDescent="0.15">
      <c r="A61" s="247"/>
      <c r="AK61" s="303" t="s">
        <v>520</v>
      </c>
      <c r="AL61" s="326"/>
      <c r="AM61" s="312">
        <v>1139488</v>
      </c>
      <c r="AN61" s="313">
        <v>41017</v>
      </c>
      <c r="AO61" s="314">
        <v>-0.9</v>
      </c>
      <c r="AP61" s="315">
        <v>48508</v>
      </c>
      <c r="AQ61" s="327">
        <v>1.8</v>
      </c>
      <c r="AR61" s="317">
        <v>-2.7</v>
      </c>
    </row>
    <row r="62" spans="1:44" x14ac:dyDescent="0.15">
      <c r="A62" s="247"/>
      <c r="AK62" s="318"/>
      <c r="AL62" s="319" t="s">
        <v>515</v>
      </c>
      <c r="AM62" s="320">
        <v>354841</v>
      </c>
      <c r="AN62" s="321">
        <v>12765</v>
      </c>
      <c r="AO62" s="322">
        <v>-10.7</v>
      </c>
      <c r="AP62" s="323">
        <v>25446</v>
      </c>
      <c r="AQ62" s="324">
        <v>4.7</v>
      </c>
      <c r="AR62" s="325">
        <v>-15.4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KIEdhl1QI4b1y5gc3FvIAaP42aFzqNahA9y7dTx8udSlEqo/1hAXDlZBoR4SXapGibA/0vuhtpkg2v29YZ3EoQ==" saltValue="F31c/jeckbU8Bo0ONJ2Q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K82" sqref="BK8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472</v>
      </c>
    </row>
    <row r="121" spans="125:125" ht="13.5" hidden="1" customHeight="1" x14ac:dyDescent="0.15">
      <c r="DU121" s="241"/>
    </row>
  </sheetData>
  <sheetProtection algorithmName="SHA-512" hashValue="BEuVDl56xdGoMLqjIDpuaXJhrrZbSG0cHa77Yc0NbEqOFqoGUbadT5i9XgA4ru7H5IItnU5rIS3dxd6X2CwneA==" saltValue="tbJhnnZD+aoSLtiI6kiv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9" zoomScale="130" zoomScaleNormal="130" zoomScaleSheetLayoutView="55" workbookViewId="0">
      <selection activeCell="AF102" sqref="AF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472</v>
      </c>
    </row>
  </sheetData>
  <sheetProtection algorithmName="SHA-512" hashValue="IgGdonrSKouMpso8jOFDVKZmhSCqRzupeyMQ2/IUjRtBLo/OxzHE6uAr21jAv0Fth6Pkp7BNqY2iY1vJGcwaCQ==" saltValue="CtXb+kThuzFk9gzKUNvw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26" t="s">
        <v>3</v>
      </c>
      <c r="D47" s="1126"/>
      <c r="E47" s="1127"/>
      <c r="F47" s="11">
        <v>34.72</v>
      </c>
      <c r="G47" s="12">
        <v>35.76</v>
      </c>
      <c r="H47" s="12">
        <v>36.54</v>
      </c>
      <c r="I47" s="12">
        <v>35.83</v>
      </c>
      <c r="J47" s="13">
        <v>33.4</v>
      </c>
    </row>
    <row r="48" spans="2:10" ht="57.75" customHeight="1" x14ac:dyDescent="0.15">
      <c r="B48" s="14"/>
      <c r="C48" s="1128" t="s">
        <v>4</v>
      </c>
      <c r="D48" s="1128"/>
      <c r="E48" s="1129"/>
      <c r="F48" s="15">
        <v>6.62</v>
      </c>
      <c r="G48" s="16">
        <v>9.76</v>
      </c>
      <c r="H48" s="16">
        <v>9.7100000000000009</v>
      </c>
      <c r="I48" s="16">
        <v>11</v>
      </c>
      <c r="J48" s="17">
        <v>9.7100000000000009</v>
      </c>
    </row>
    <row r="49" spans="2:10" ht="57.75" customHeight="1" thickBot="1" x14ac:dyDescent="0.2">
      <c r="B49" s="18"/>
      <c r="C49" s="1130" t="s">
        <v>5</v>
      </c>
      <c r="D49" s="1130"/>
      <c r="E49" s="1131"/>
      <c r="F49" s="19" t="s">
        <v>527</v>
      </c>
      <c r="G49" s="20">
        <v>3.56</v>
      </c>
      <c r="H49" s="20" t="s">
        <v>528</v>
      </c>
      <c r="I49" s="20" t="s">
        <v>529</v>
      </c>
      <c r="J49" s="21" t="s">
        <v>530</v>
      </c>
    </row>
    <row r="50" spans="2:10" x14ac:dyDescent="0.15"/>
  </sheetData>
  <sheetProtection algorithmName="SHA-512" hashValue="mBdUHjGw/ODoyM7aBRhjZBsCNPLpCHYWuRkheC26vY7Lq/FF1CfM5UaAqdEWHifsRMvkAnNmkxMfsQ9R0dBQmQ==" saltValue="WlMZ0Wj5JMjpz8W5a0Hw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dcterms:created xsi:type="dcterms:W3CDTF">2026-02-26T10:13:25Z</dcterms:created>
  <dcterms:modified xsi:type="dcterms:W3CDTF">2026-04-01T04:54:56Z</dcterms:modified>
  <cp:category/>
</cp:coreProperties>
</file>