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30" yWindow="135" windowWidth="17700" windowHeight="141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F23" i="12" l="1"/>
  <c r="AA23" i="12"/>
  <c r="V23" i="12"/>
  <c r="Q23" i="12"/>
  <c r="AP23" i="12"/>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C34" i="10"/>
  <c r="U34" i="10" s="1"/>
  <c r="U35"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<sst xmlns="http://schemas.openxmlformats.org/spreadsheetml/2006/main" count="1081" uniqueCount="561">
  <si>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</si>
  <si>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</si>
  <si>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</si>
  <si>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</si>
  <si>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</si>
  <si>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</si>
  <si>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</si>
  <si>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</si>
  <si>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</si>
  <si>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</si>
  <si>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</si>
  <si>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</si>
  <si>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</si>
  <si>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</si>
  <si>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</si>
  <si>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</si>
  <si>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</si>
  <si>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</si>
  <si>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</si>
  <si>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</si>
  <si>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</si>
  <si>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</si>
  <si>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</si>
  <si>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</si>
  <si>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</si>
  <si>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</si>
  <si>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</si>
  <si>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</si>
  <si>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</si>
  <si>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</si>
  <si>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</si>
  <si>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</si>
  <si>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</si>
  <si>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</si>
  <si>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</si>
  <si>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</si>
  <si>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</si>
  <si>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</si>
  <si>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</si>
  <si>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</si>
  <si>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</si>
  <si>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</si>
  <si>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</si>
  <si>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</si>
  <si>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</si>
  <si>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</si>
  <si>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</si>
  <si>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</si>
  <si>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</si>
  <si>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</si>
  <si>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</si>
  <si>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</si>
  <si>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</si>
  <si>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</si>
  <si>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</si>
  <si>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</si>
  <si>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</si>
  <si>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</si>
  <si>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</si>
  <si>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</si>
  <si>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</si>
  <si>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</si>
  <si>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</si>
  <si>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</si>
  <si>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</si>
  <si>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</si>
  <si>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</si>
  <si>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</si>
  <si>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</si>
  <si>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</si>
  <si>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</si>
  <si>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</si>
  <si>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</si>
  <si>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</si>
  <si>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</si>
  <si>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</si>
  <si>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</si>
  <si>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</si>
  <si>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</si>
  <si>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</si>
  <si>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</si>
  <si>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</si>
  <si>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</si>
  <si>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</si>
  <si>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</si>
  <si>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</si>
  <si>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</si>
  <si>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</si>
  <si>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</si>
  <si>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</si>
  <si>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</si>
  <si>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</si>
  <si>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</si>
  <si>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</si>
  <si>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</si>
  <si>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</si>
  <si>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</si>
  <si>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</si>
  <si>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</si>
  <si>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</si>
  <si>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</si>
  <si>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</si>
  <si>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</si>
  <si>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</si>
  <si>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</si>
  <si>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</si>
  <si>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</si>
  <si>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</si>
  <si>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</si>
  <si>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</si>
  <si>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</si>
  <si>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</si>
  <si>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</si>
  <si>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</si>
  <si>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</si>
  <si>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</si>
  <si>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</si>
  <si>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</si>
  <si>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</si>
  <si>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</si>
  <si>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</si>
  <si>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</si>
  <si>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</si>
  <si>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</si>
  <si>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</si>
  <si>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</si>
  <si>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</si>
  <si>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</si>
  <si>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</si>
  <si>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</si>
  <si>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</si>
  <si>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</si>
  <si>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</si>
  <si>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</si>
  <si>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</si>
  <si>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</si>
  <si>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</si>
  <si>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</si>
  <si>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</si>
  <si>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</si>
  <si>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</si>
  <si>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</si>
  <si>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</si>
  <si>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</si>
  <si>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</si>
  <si>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</si>
  <si>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</si>
  <si>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</si>
  <si>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</si>
  <si>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</si>
  <si>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</si>
  <si>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</si>
  <si>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</si>
  <si>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</si>
  <si>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</si>
  <si>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</si>
  <si>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</si>
  <si>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</si>
  <si>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</si>
  <si>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</si>
  <si>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</si>
  <si>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</si>
  <si>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</si>
  <si>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</si>
  <si>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</si>
  <si>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</si>
  <si>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</si>
  <si>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</si>
  <si>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</si>
  <si>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</si>
  <si>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</si>
  <si>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</si>
  <si>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</si>
  <si>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</si>
  <si>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</si>
  <si>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</si>
  <si>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</si>
  <si>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</si>
  <si>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</si>
  <si>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</si>
  <si>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</si>
  <si>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</si>
  <si>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</si>
  <si>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</si>
  <si>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</si>
  <si>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</si>
  <si>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</si>
  <si>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</si>
  <si>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</si>
  <si>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</si>
  <si>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</si>
  <si>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</si>
  <si>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</si>
  <si>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</si>
  <si>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</si>
  <si>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</si>
  <si>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</si>
  <si>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</si>
  <si>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</si>
  <si>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</si>
  <si>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</si>
  <si>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</si>
  <si>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</si>
  <si>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福岡県水巻町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</si>
  <si>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</si>
  <si>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</si>
  <si>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</si>
  <si>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</si>
  <si>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</si>
  <si>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</si>
  <si>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</si>
  <si>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</si>
  <si>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</si>
  <si>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</si>
  <si>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</si>
  <si>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</si>
  <si>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</si>
  <si>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</si>
  <si>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</si>
  <si>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</si>
  <si>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</si>
  <si>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</si>
  <si>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</si>
  <si>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</si>
  <si>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</si>
  <si>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</si>
  <si>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</si>
  <si>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</si>
  <si>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</si>
  <si>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</si>
  <si>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</si>
  <si>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</si>
  <si>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</si>
  <si>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</si>
  <si>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</si>
  <si>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</si>
  <si>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</si>
  <si>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</si>
  <si>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</si>
  <si>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</si>
  <si>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</si>
  <si>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</si>
  <si>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</si>
  <si>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</si>
  <si>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</si>
  <si>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</si>
  <si>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</si>
  <si>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</si>
  <si>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</si>
  <si>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</si>
  <si>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</si>
  <si>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</si>
  <si>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</si>
  <si>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</si>
  <si>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</si>
  <si>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</si>
  <si>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</si>
  <si>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</si>
  <si>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</si>
  <si>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</si>
  <si>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</si>
  <si>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</si>
  <si>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</si>
  <si>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</si>
  <si>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</si>
  <si>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</si>
  <si>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</si>
  <si>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</si>
  <si>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</si>
  <si>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</si>
  <si>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</si>
  <si>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</si>
  <si>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</si>
  <si>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</si>
  <si>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</si>
  <si>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</si>
  <si>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</si>
  <si>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</si>
  <si>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</si>
  <si>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</si>
  <si>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</si>
  <si>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</si>
  <si>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</si>
  <si>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</si>
  <si>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</si>
  <si>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</si>
  <si>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</si>
  <si>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</si>
  <si>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</si>
  <si>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</si>
  <si>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</si>
  <si>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</si>
  <si>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</si>
  <si>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</si>
  <si>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</si>
  <si>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</si>
  <si>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</si>
  <si>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</si>
  <si>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</si>
  <si>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</si>
  <si>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</si>
  <si>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</si>
  <si>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</si>
  <si>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</si>
  <si>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</si>
  <si>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</si>
  <si>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</si>
  <si>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</si>
  <si>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</si>
  <si>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</si>
  <si>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</si>
  <si>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</si>
  <si>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</si>
  <si>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</si>
  <si>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</si>
  <si>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</si>
  <si>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</si>
  <si>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</si>
  <si>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</si>
  <si>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</si>
  <si>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</si>
  <si>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</si>
  <si>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</si>
  <si>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</si>
  <si>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</si>
  <si>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</si>
  <si>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</si>
  <si>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</si>
  <si>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</si>
  <si>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</si>
  <si>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</si>
  <si>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</si>
  <si>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</si>
  <si>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</si>
  <si>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</si>
  <si>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</si>
  <si>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</si>
  <si>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</si>
  <si>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</si>
  <si>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</si>
  <si>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</si>
  <si>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</si>
  <si>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</si>
  <si>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</si>
  <si>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</si>
  <si>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</si>
  <si>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</si>
  <si>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</si>
  <si>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</si>
  <si>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</si>
  <si>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</si>
  <si>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</si>
  <si>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</si>
  <si>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</si>
  <si>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福岡県水巻町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</si>
  <si>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</si>
  <si>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</si>
  <si>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</si>
  <si>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</si>
  <si>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</si>
  <si>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</si>
  <si>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</si>
  <si>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</si>
  <si>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</si>
  <si>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</si>
  <si>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</si>
  <si>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</si>
  <si>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</si>
  <si>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</si>
  <si>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</si>
  <si>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</si>
  <si>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</si>
  <si>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</si>
  <si>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</si>
  <si>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</si>
  <si>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</si>
  <si>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</si>
  <si>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</si>
  <si>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</si>
  <si>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</si>
  <si>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</si>
  <si>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</si>
  <si>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</si>
  <si>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</si>
  <si>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</si>
  <si>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</si>
  <si>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</si>
  <si>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</si>
  <si>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</si>
  <si>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</si>
  <si>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</si>
  <si>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</si>
  <si>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</si>
  <si>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</si>
  <si>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</si>
  <si>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</si>
  <si>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</si>
  <si>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</si>
  <si>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</si>
  <si>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</si>
  <si>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</si>
  <si>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</si>
  <si>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</si>
  <si>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</si>
  <si>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</si>
  <si>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</si>
  <si>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</si>
  <si>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</si>
  <si>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</si>
  <si>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</si>
  <si>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</si>
  <si>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</si>
  <si>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</si>
  <si>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</si>
  <si>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</si>
  <si>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</si>
  <si>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</si>
  <si>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</si>
  <si>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</si>
  <si>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</si>
  <si>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</si>
  <si>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</si>
  <si>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</si>
  <si>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</si>
  <si>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</si>
  <si>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</si>
  <si>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</si>
  <si>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</si>
  <si>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</si>
  <si>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</si>
  <si>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</si>
  <si>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</si>
  <si>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</si>
  <si>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</si>
  <si>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</si>
  <si>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</si>
  <si>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</si>
  <si>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</si>
  <si>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</si>
  <si>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</si>
  <si>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</si>
  <si>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</si>
  <si>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</si>
  <si>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</si>
  <si>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</si>
  <si>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</si>
  <si>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</si>
  <si>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</si>
  <si>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</si>
  <si>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</si>
  <si>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</si>
  <si>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</si>
  <si>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</si>
  <si>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</si>
  <si>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</si>
  <si>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</si>
  <si>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</si>
  <si>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</si>
  <si>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</si>
  <si>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</si>
  <si>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</si>
  <si>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</si>
  <si>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</si>
  <si>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</si>
  <si>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</si>
  <si>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</si>
  <si>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</si>
  <si>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</si>
  <si>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</si>
  <si>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</si>
  <si>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</si>
  <si>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</si>
  <si>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</si>
  <si>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</si>
  <si>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</si>
  <si>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</si>
  <si>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</si>
  <si>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</si>
  <si>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</si>
  <si>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</si>
  <si>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</si>
  <si>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</si>
  <si>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</si>
  <si>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</si>
  <si>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</si>
  <si>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</si>
  <si>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</si>
  <si>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</si>
  <si>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</si>
  <si>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</si>
  <si>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</si>
  <si>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</si>
  <si>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</si>
  <si>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</si>
  <si>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</si>
  <si>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</si>
  <si>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</si>
  <si>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</si>
  <si>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</si>
  <si>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</si>
  <si>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</si>
  <si>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</si>
  <si>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</si>
  <si>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</si>
  <si>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</si>
  <si>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</si>
  <si>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</si>
  <si>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</si>
  <si>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</si>
  <si>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</si>
  <si>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</si>
  <si>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</si>
  <si>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</si>
  <si>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</si>
  <si>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</si>
  <si>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</si>
  <si>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</si>
  <si>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</si>
  <si>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</si>
  <si>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</si>
  <si>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</si>
  <si>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</si>
  <si>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</si>
  <si>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</si>
  <si>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</si>
  <si>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</si>
  <si>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</si>
  <si>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6.22</t>
  </si>
  <si>
    <t>▲ 4.80</t>
  </si>
  <si>
    <t>▲ 5.02</t>
  </si>
  <si>
    <t>▲ 3.19</t>
  </si>
  <si>
    <t>一般会計</t>
  </si>
  <si>
    <t>公共下水道事業会計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</si>
  <si>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</si>
  <si>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</si>
  <si>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</si>
  <si>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</si>
  <si>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</si>
  <si>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</si>
  <si>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</si>
  <si>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</si>
  <si>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</si>
  <si>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</si>
  <si>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水巻町公共施設等整備基金</t>
    <rPh sb="0" eb="3">
      <t>ミズマキマチ</t>
    </rPh>
    <phoneticPr fontId="5"/>
  </si>
  <si>
    <t>水巻町職員退職手当準備基金</t>
    <phoneticPr fontId="2"/>
  </si>
  <si>
    <t>水巻町ふるさと応援基金</t>
    <phoneticPr fontId="2"/>
  </si>
  <si>
    <t>水巻町小中学校給食事業基金</t>
    <phoneticPr fontId="2"/>
  </si>
  <si>
    <t>水巻町片山排水ポンプ管理基金</t>
    <phoneticPr fontId="2"/>
  </si>
  <si>
    <t>堀川水利組合</t>
  </si>
  <si>
    <t>福岡県市町村消防団員等公務災害補償組合</t>
  </si>
  <si>
    <t>福岡県自治会館管理組合</t>
  </si>
  <si>
    <t>遠賀・中間地域広域行政事務組合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</si>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</sst>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3F8A-490C-817E-9BAEC2E3F4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42263</c:v>
                </c:pt>
                <c:pt idx="1">
                  <c:v>41421</c:v>
                </c:pt>
                <c:pt idx="2">
                  <c:v>43875</c:v>
                </c:pt>
                <c:pt idx="3">
                  <c:v>39163</c:v>
                </c:pt>
                <c:pt idx="4">
                  <c:v>40667</c:v>
                </c:pt>
              </c:numCache>
            </c:numRef>
          </c:val>
          <c:smooth val="0"/>
          <c:extLst xmlns:c16r2="http://schemas.microsoft.com/office/drawing/2015/06/chart">
            <c:ext xmlns:c16="http://schemas.microsoft.com/office/drawing/2014/chart" uri="{C3380CC4-5D6E-409C-BE32-E72D297353CC}">
              <c16:uniqueId val="{00000001-3F8A-490C-817E-9BAEC2E3F46C}"/>
            </c:ext>
          </c:extLst>
        </c:ser>
        <c:dLbls>
          <c:showLegendKey val="0"/>
          <c:showVal val="0"/>
          <c:showCatName val="0"/>
          <c:showSerName val="0"/>
          <c:showPercent val="0"/>
          <c:showBubbleSize val="0"/>
        </c:dLbls>
        <c:marker val="1"/>
        <c:smooth val="0"/>
        <c:axId val="480172600"/>
        <c:axId val="485986032"/>
      </c:lineChart>
      <c:catAx>
        <c:axId val="480172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986032"/>
        <c:crosses val="autoZero"/>
        <c:auto val="1"/>
        <c:lblAlgn val="ctr"/>
        <c:lblOffset val="100"/>
        <c:tickLblSkip val="1"/>
        <c:tickMarkSkip val="1"/>
        <c:noMultiLvlLbl val="0"/>
      </c:catAx>
      <c:valAx>
        <c:axId val="4859860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172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5.77</c:v>
                </c:pt>
                <c:pt idx="1">
                  <c:v>6.62</c:v>
                </c:pt>
                <c:pt idx="2">
                  <c:v>9.76</c:v>
                </c:pt>
                <c:pt idx="3">
                  <c:v>9.7100000000000009</c:v>
                </c:pt>
                <c:pt idx="4">
                  <c:v>11</c:v>
                </c:pt>
              </c:numCache>
            </c:numRef>
          </c:val>
          <c:extLst xmlns:c16r2="http://schemas.microsoft.com/office/drawing/2015/06/chart">
            <c:ext xmlns:c16="http://schemas.microsoft.com/office/drawing/2014/chart" uri="{C3380CC4-5D6E-409C-BE32-E72D297353CC}">
              <c16:uniqueId val="{00000000-C28D-4445-B114-7AE6770387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39.1</c:v>
                </c:pt>
                <c:pt idx="1">
                  <c:v>34.72</c:v>
                </c:pt>
                <c:pt idx="2">
                  <c:v>35.76</c:v>
                </c:pt>
                <c:pt idx="3">
                  <c:v>36.54</c:v>
                </c:pt>
                <c:pt idx="4">
                  <c:v>35.83</c:v>
                </c:pt>
              </c:numCache>
            </c:numRef>
          </c:val>
          <c:extLst xmlns:c16r2="http://schemas.microsoft.com/office/drawing/2015/06/chart">
            <c:ext xmlns:c16="http://schemas.microsoft.com/office/drawing/2014/chart" uri="{C3380CC4-5D6E-409C-BE32-E72D297353CC}">
              <c16:uniqueId val="{00000001-C28D-4445-B114-7AE677038748}"/>
            </c:ext>
          </c:extLst>
        </c:ser>
        <c:dLbls>
          <c:showLegendKey val="0"/>
          <c:showVal val="0"/>
          <c:showCatName val="0"/>
          <c:showSerName val="0"/>
          <c:showPercent val="0"/>
          <c:showBubbleSize val="0"/>
        </c:dLbls>
        <c:gapWidth val="250"/>
        <c:overlap val="100"/>
        <c:axId val="485989168"/>
        <c:axId val="485986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-6.22</c:v>
                </c:pt>
                <c:pt idx="1">
                  <c:v>-4.8</c:v>
                </c:pt>
                <c:pt idx="2">
                  <c:v>3.56</c:v>
                </c:pt>
                <c:pt idx="3">
                  <c:v>-5.0199999999999996</c:v>
                </c:pt>
                <c:pt idx="4">
                  <c:v>-3.19</c:v>
                </c:pt>
              </c:numCache>
            </c:numRef>
          </c:val>
          <c:smooth val="0"/>
          <c:extLst xmlns:c16r2="http://schemas.microsoft.com/office/drawing/2015/06/chart">
            <c:ext xmlns:c16="http://schemas.microsoft.com/office/drawing/2014/chart" uri="{C3380CC4-5D6E-409C-BE32-E72D297353CC}">
              <c16:uniqueId val="{00000002-C28D-4445-B114-7AE677038748}"/>
            </c:ext>
          </c:extLst>
        </c:ser>
        <c:dLbls>
          <c:showLegendKey val="0"/>
          <c:showVal val="0"/>
          <c:showCatName val="0"/>
          <c:showSerName val="0"/>
          <c:showPercent val="0"/>
          <c:showBubbleSize val="0"/>
        </c:dLbls>
        <c:marker val="1"/>
        <c:smooth val="0"/>
        <c:axId val="485989168"/>
        <c:axId val="485986424"/>
      </c:lineChart>
      <c:catAx>
        <c:axId val="48598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986424"/>
        <c:crosses val="autoZero"/>
        <c:auto val="1"/>
        <c:lblAlgn val="ctr"/>
        <c:lblOffset val="100"/>
        <c:tickLblSkip val="1"/>
        <c:tickMarkSkip val="1"/>
        <c:noMultiLvlLbl val="0"/>
      </c:catAx>
      <c:valAx>
        <c:axId val="48598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ED3-4B34-8D7A-0A06C29776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D3-4B34-8D7A-0A06C29776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ED3-4B34-8D7A-0A06C29776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ED3-4B34-8D7A-0A06C297769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ED3-4B34-8D7A-0A06C297769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8ED3-4B34-8D7A-0A06C297769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0.25</c:v>
                </c:pt>
                <c:pt idx="4">
                  <c:v>#N/A</c:v>
                </c:pt>
                <c:pt idx="5">
                  <c:v>0.28000000000000003</c:v>
                </c:pt>
                <c:pt idx="6">
                  <c:v>#N/A</c:v>
                </c:pt>
                <c:pt idx="7">
                  <c:v>0.32</c:v>
                </c:pt>
                <c:pt idx="8">
                  <c:v>#N/A</c:v>
                </c:pt>
                <c:pt idx="9">
                  <c:v>0.31</c:v>
                </c:pt>
              </c:numCache>
            </c:numRef>
          </c:val>
          <c:extLst xmlns:c16r2="http://schemas.microsoft.com/office/drawing/2015/06/chart">
            <c:ext xmlns:c16="http://schemas.microsoft.com/office/drawing/2014/chart" uri="{C3380CC4-5D6E-409C-BE32-E72D297353CC}">
              <c16:uniqueId val="{00000006-8ED3-4B34-8D7A-0A06C297769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1.34</c:v>
                </c:pt>
                <c:pt idx="2">
                  <c:v>#N/A</c:v>
                </c:pt>
                <c:pt idx="3">
                  <c:v>0.79</c:v>
                </c:pt>
                <c:pt idx="4">
                  <c:v>#N/A</c:v>
                </c:pt>
                <c:pt idx="5">
                  <c:v>1.29</c:v>
                </c:pt>
                <c:pt idx="6">
                  <c:v>#N/A</c:v>
                </c:pt>
                <c:pt idx="7">
                  <c:v>0.85</c:v>
                </c:pt>
                <c:pt idx="8">
                  <c:v>#N/A</c:v>
                </c:pt>
                <c:pt idx="9">
                  <c:v>0.59</c:v>
                </c:pt>
              </c:numCache>
            </c:numRef>
          </c:val>
          <c:extLst xmlns:c16r2="http://schemas.microsoft.com/office/drawing/2015/06/chart">
            <c:ext xmlns:c16="http://schemas.microsoft.com/office/drawing/2014/chart" uri="{C3380CC4-5D6E-409C-BE32-E72D297353CC}">
              <c16:uniqueId val="{00000007-8ED3-4B34-8D7A-0A06C297769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4.43</c:v>
                </c:pt>
                <c:pt idx="2">
                  <c:v>#N/A</c:v>
                </c:pt>
                <c:pt idx="3">
                  <c:v>5.05</c:v>
                </c:pt>
                <c:pt idx="4">
                  <c:v>#N/A</c:v>
                </c:pt>
                <c:pt idx="5">
                  <c:v>4.99</c:v>
                </c:pt>
                <c:pt idx="6">
                  <c:v>#N/A</c:v>
                </c:pt>
                <c:pt idx="7">
                  <c:v>5.42</c:v>
                </c:pt>
                <c:pt idx="8">
                  <c:v>#N/A</c:v>
                </c:pt>
                <c:pt idx="9">
                  <c:v>4.4000000000000004</c:v>
                </c:pt>
              </c:numCache>
            </c:numRef>
          </c:val>
          <c:extLst xmlns:c16r2="http://schemas.microsoft.com/office/drawing/2015/06/chart">
            <c:ext xmlns:c16="http://schemas.microsoft.com/office/drawing/2014/chart" uri="{C3380CC4-5D6E-409C-BE32-E72D297353CC}">
              <c16:uniqueId val="{00000008-8ED3-4B34-8D7A-0A06C29776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5.76</c:v>
                </c:pt>
                <c:pt idx="2">
                  <c:v>#N/A</c:v>
                </c:pt>
                <c:pt idx="3">
                  <c:v>6.61</c:v>
                </c:pt>
                <c:pt idx="4">
                  <c:v>#N/A</c:v>
                </c:pt>
                <c:pt idx="5">
                  <c:v>9.76</c:v>
                </c:pt>
                <c:pt idx="6">
                  <c:v>#N/A</c:v>
                </c:pt>
                <c:pt idx="7">
                  <c:v>9.7100000000000009</c:v>
                </c:pt>
                <c:pt idx="8">
                  <c:v>#N/A</c:v>
                </c:pt>
                <c:pt idx="9">
                  <c:v>11</c:v>
                </c:pt>
              </c:numCache>
            </c:numRef>
          </c:val>
          <c:extLst xmlns:c16r2="http://schemas.microsoft.com/office/drawing/2015/06/chart">
            <c:ext xmlns:c16="http://schemas.microsoft.com/office/drawing/2014/chart" uri="{C3380CC4-5D6E-409C-BE32-E72D297353CC}">
              <c16:uniqueId val="{00000009-8ED3-4B34-8D7A-0A06C2977693}"/>
            </c:ext>
          </c:extLst>
        </c:ser>
        <c:dLbls>
          <c:showLegendKey val="0"/>
          <c:showVal val="0"/>
          <c:showCatName val="0"/>
          <c:showSerName val="0"/>
          <c:showPercent val="0"/>
          <c:showBubbleSize val="0"/>
        </c:dLbls>
        <c:gapWidth val="150"/>
        <c:overlap val="100"/>
        <c:axId val="485985248"/>
        <c:axId val="485990344"/>
      </c:barChart>
      <c:catAx>
        <c:axId val="4859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90344"/>
        <c:crosses val="autoZero"/>
        <c:auto val="1"/>
        <c:lblAlgn val="ctr"/>
        <c:lblOffset val="100"/>
        <c:tickLblSkip val="1"/>
        <c:tickMarkSkip val="1"/>
        <c:noMultiLvlLbl val="0"/>
      </c:catAx>
      <c:valAx>
        <c:axId val="48599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706</c:v>
                </c:pt>
                <c:pt idx="5">
                  <c:v>731</c:v>
                </c:pt>
                <c:pt idx="8">
                  <c:v>720</c:v>
                </c:pt>
                <c:pt idx="11">
                  <c:v>712</c:v>
                </c:pt>
                <c:pt idx="14">
                  <c:v>688</c:v>
                </c:pt>
              </c:numCache>
            </c:numRef>
          </c:val>
          <c:extLst xmlns:c16r2="http://schemas.microsoft.com/office/drawing/2015/06/chart">
            <c:ext xmlns:c16="http://schemas.microsoft.com/office/drawing/2014/chart" uri="{C3380CC4-5D6E-409C-BE32-E72D297353CC}">
              <c16:uniqueId val="{00000000-F0E5-4124-8D7D-A532DD82C9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E5-4124-8D7D-A532DD82C9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0E5-4124-8D7D-A532DD82C9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93</c:v>
                </c:pt>
                <c:pt idx="6">
                  <c:v>78</c:v>
                </c:pt>
                <c:pt idx="9">
                  <c:v>50</c:v>
                </c:pt>
                <c:pt idx="12">
                  <c:v>47</c:v>
                </c:pt>
              </c:numCache>
            </c:numRef>
          </c:val>
          <c:extLst xmlns:c16r2="http://schemas.microsoft.com/office/drawing/2015/06/chart">
            <c:ext xmlns:c16="http://schemas.microsoft.com/office/drawing/2014/chart" uri="{C3380CC4-5D6E-409C-BE32-E72D297353CC}">
              <c16:uniqueId val="{00000003-F0E5-4124-8D7D-A532DD82C9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272</c:v>
                </c:pt>
                <c:pt idx="3">
                  <c:v>216</c:v>
                </c:pt>
                <c:pt idx="6">
                  <c:v>213</c:v>
                </c:pt>
                <c:pt idx="9">
                  <c:v>209</c:v>
                </c:pt>
                <c:pt idx="12">
                  <c:v>231</c:v>
                </c:pt>
              </c:numCache>
            </c:numRef>
          </c:val>
          <c:extLst xmlns:c16r2="http://schemas.microsoft.com/office/drawing/2015/06/chart">
            <c:ext xmlns:c16="http://schemas.microsoft.com/office/drawing/2014/chart" uri="{C3380CC4-5D6E-409C-BE32-E72D297353CC}">
              <c16:uniqueId val="{00000004-F0E5-4124-8D7D-A532DD82C9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0E5-4124-8D7D-A532DD82C9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E5-4124-8D7D-A532DD82C9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645</c:v>
                </c:pt>
                <c:pt idx="3">
                  <c:v>672</c:v>
                </c:pt>
                <c:pt idx="6">
                  <c:v>702</c:v>
                </c:pt>
                <c:pt idx="9">
                  <c:v>745</c:v>
                </c:pt>
                <c:pt idx="12">
                  <c:v>768</c:v>
                </c:pt>
              </c:numCache>
            </c:numRef>
          </c:val>
          <c:extLst xmlns:c16r2="http://schemas.microsoft.com/office/drawing/2015/06/chart">
            <c:ext xmlns:c16="http://schemas.microsoft.com/office/drawing/2014/chart" uri="{C3380CC4-5D6E-409C-BE32-E72D297353CC}">
              <c16:uniqueId val="{00000007-F0E5-4124-8D7D-A532DD82C91F}"/>
            </c:ext>
          </c:extLst>
        </c:ser>
        <c:dLbls>
          <c:showLegendKey val="0"/>
          <c:showVal val="0"/>
          <c:showCatName val="0"/>
          <c:showSerName val="0"/>
          <c:showPercent val="0"/>
          <c:showBubbleSize val="0"/>
        </c:dLbls>
        <c:gapWidth val="100"/>
        <c:overlap val="100"/>
        <c:axId val="485988384"/>
        <c:axId val="485989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304</c:v>
                </c:pt>
                <c:pt idx="2">
                  <c:v>#N/A</c:v>
                </c:pt>
                <c:pt idx="3">
                  <c:v>#N/A</c:v>
                </c:pt>
                <c:pt idx="4">
                  <c:v>250</c:v>
                </c:pt>
                <c:pt idx="5">
                  <c:v>#N/A</c:v>
                </c:pt>
                <c:pt idx="6">
                  <c:v>#N/A</c:v>
                </c:pt>
                <c:pt idx="7">
                  <c:v>273</c:v>
                </c:pt>
                <c:pt idx="8">
                  <c:v>#N/A</c:v>
                </c:pt>
                <c:pt idx="9">
                  <c:v>#N/A</c:v>
                </c:pt>
                <c:pt idx="10">
                  <c:v>292</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F0E5-4124-8D7D-A532DD82C91F}"/>
            </c:ext>
          </c:extLst>
        </c:ser>
        <c:dLbls>
          <c:showLegendKey val="0"/>
          <c:showVal val="0"/>
          <c:showCatName val="0"/>
          <c:showSerName val="0"/>
          <c:showPercent val="0"/>
          <c:showBubbleSize val="0"/>
        </c:dLbls>
        <c:marker val="1"/>
        <c:smooth val="0"/>
        <c:axId val="485988384"/>
        <c:axId val="485989560"/>
      </c:lineChart>
      <c:catAx>
        <c:axId val="48598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89560"/>
        <c:crosses val="autoZero"/>
        <c:auto val="1"/>
        <c:lblAlgn val="ctr"/>
        <c:lblOffset val="100"/>
        <c:tickLblSkip val="1"/>
        <c:tickMarkSkip val="1"/>
        <c:noMultiLvlLbl val="0"/>
      </c:catAx>
      <c:valAx>
        <c:axId val="485989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8984</c:v>
                </c:pt>
                <c:pt idx="5">
                  <c:v>8986</c:v>
                </c:pt>
                <c:pt idx="8">
                  <c:v>8939</c:v>
                </c:pt>
                <c:pt idx="11">
                  <c:v>8618</c:v>
                </c:pt>
                <c:pt idx="14">
                  <c:v>8239</c:v>
                </c:pt>
              </c:numCache>
            </c:numRef>
          </c:val>
          <c:extLst xmlns:c16r2="http://schemas.microsoft.com/office/drawing/2015/06/chart">
            <c:ext xmlns:c16="http://schemas.microsoft.com/office/drawing/2014/chart" uri="{C3380CC4-5D6E-409C-BE32-E72D297353CC}">
              <c16:uniqueId val="{00000000-343A-46B6-9E56-90B44C52FB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305</c:v>
                </c:pt>
                <c:pt idx="5">
                  <c:v>360</c:v>
                </c:pt>
                <c:pt idx="8">
                  <c:v>357</c:v>
                </c:pt>
                <c:pt idx="11">
                  <c:v>408</c:v>
                </c:pt>
                <c:pt idx="14">
                  <c:v>572</c:v>
                </c:pt>
              </c:numCache>
            </c:numRef>
          </c:val>
          <c:extLst xmlns:c16r2="http://schemas.microsoft.com/office/drawing/2015/06/chart">
            <c:ext xmlns:c16="http://schemas.microsoft.com/office/drawing/2014/chart" uri="{C3380CC4-5D6E-409C-BE32-E72D297353CC}">
              <c16:uniqueId val="{00000001-343A-46B6-9E56-90B44C52FB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4158</c:v>
                </c:pt>
                <c:pt idx="5">
                  <c:v>4123</c:v>
                </c:pt>
                <c:pt idx="8">
                  <c:v>4788</c:v>
                </c:pt>
                <c:pt idx="11">
                  <c:v>5009</c:v>
                </c:pt>
                <c:pt idx="14">
                  <c:v>5282</c:v>
                </c:pt>
              </c:numCache>
            </c:numRef>
          </c:val>
          <c:extLst xmlns:c16r2="http://schemas.microsoft.com/office/drawing/2015/06/chart">
            <c:ext xmlns:c16="http://schemas.microsoft.com/office/drawing/2014/chart" uri="{C3380CC4-5D6E-409C-BE32-E72D297353CC}">
              <c16:uniqueId val="{00000002-343A-46B6-9E56-90B44C52FB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3A-46B6-9E56-90B44C52FB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3A-46B6-9E56-90B44C52FB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3A-46B6-9E56-90B44C52FB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1187</c:v>
                </c:pt>
                <c:pt idx="3">
                  <c:v>1227</c:v>
                </c:pt>
                <c:pt idx="6">
                  <c:v>1275</c:v>
                </c:pt>
                <c:pt idx="9">
                  <c:v>1296</c:v>
                </c:pt>
                <c:pt idx="12">
                  <c:v>1350</c:v>
                </c:pt>
              </c:numCache>
            </c:numRef>
          </c:val>
          <c:extLst xmlns:c16r2="http://schemas.microsoft.com/office/drawing/2015/06/chart">
            <c:ext xmlns:c16="http://schemas.microsoft.com/office/drawing/2014/chart" uri="{C3380CC4-5D6E-409C-BE32-E72D297353CC}">
              <c16:uniqueId val="{00000006-343A-46B6-9E56-90B44C52FB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481</c:v>
                </c:pt>
                <c:pt idx="3">
                  <c:v>440</c:v>
                </c:pt>
                <c:pt idx="6">
                  <c:v>392</c:v>
                </c:pt>
                <c:pt idx="9">
                  <c:v>362</c:v>
                </c:pt>
                <c:pt idx="12">
                  <c:v>326</c:v>
                </c:pt>
              </c:numCache>
            </c:numRef>
          </c:val>
          <c:extLst xmlns:c16r2="http://schemas.microsoft.com/office/drawing/2015/06/chart">
            <c:ext xmlns:c16="http://schemas.microsoft.com/office/drawing/2014/chart" uri="{C3380CC4-5D6E-409C-BE32-E72D297353CC}">
              <c16:uniqueId val="{00000007-343A-46B6-9E56-90B44C52FB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6794</c:v>
                </c:pt>
                <c:pt idx="3">
                  <c:v>6271</c:v>
                </c:pt>
                <c:pt idx="6">
                  <c:v>5780</c:v>
                </c:pt>
                <c:pt idx="9">
                  <c:v>5384</c:v>
                </c:pt>
                <c:pt idx="12">
                  <c:v>5551</c:v>
                </c:pt>
              </c:numCache>
            </c:numRef>
          </c:val>
          <c:extLst xmlns:c16r2="http://schemas.microsoft.com/office/drawing/2015/06/chart">
            <c:ext xmlns:c16="http://schemas.microsoft.com/office/drawing/2014/chart" uri="{C3380CC4-5D6E-409C-BE32-E72D297353CC}">
              <c16:uniqueId val="{00000008-343A-46B6-9E56-90B44C52FB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43A-46B6-9E56-90B44C52FB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7573</c:v>
                </c:pt>
                <c:pt idx="3">
                  <c:v>7793</c:v>
                </c:pt>
                <c:pt idx="6">
                  <c:v>7842</c:v>
                </c:pt>
                <c:pt idx="9">
                  <c:v>7718</c:v>
                </c:pt>
                <c:pt idx="12">
                  <c:v>7524</c:v>
                </c:pt>
              </c:numCache>
            </c:numRef>
          </c:val>
          <c:extLst xmlns:c16r2="http://schemas.microsoft.com/office/drawing/2015/06/chart">
            <c:ext xmlns:c16="http://schemas.microsoft.com/office/drawing/2014/chart" uri="{C3380CC4-5D6E-409C-BE32-E72D297353CC}">
              <c16:uniqueId val="{0000000A-343A-46B6-9E56-90B44C52FB29}"/>
            </c:ext>
          </c:extLst>
        </c:ser>
        <c:dLbls>
          <c:showLegendKey val="0"/>
          <c:showVal val="0"/>
          <c:showCatName val="0"/>
          <c:showSerName val="0"/>
          <c:showPercent val="0"/>
          <c:showBubbleSize val="0"/>
        </c:dLbls>
        <c:gapWidth val="100"/>
        <c:overlap val="100"/>
        <c:axId val="485987208"/>
        <c:axId val="48598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2589</c:v>
                </c:pt>
                <c:pt idx="2">
                  <c:v>#N/A</c:v>
                </c:pt>
                <c:pt idx="3">
                  <c:v>#N/A</c:v>
                </c:pt>
                <c:pt idx="4">
                  <c:v>2261</c:v>
                </c:pt>
                <c:pt idx="5">
                  <c:v>#N/A</c:v>
                </c:pt>
                <c:pt idx="6">
                  <c:v>#N/A</c:v>
                </c:pt>
                <c:pt idx="7">
                  <c:v>1205</c:v>
                </c:pt>
                <c:pt idx="8">
                  <c:v>#N/A</c:v>
                </c:pt>
                <c:pt idx="9">
                  <c:v>#N/A</c:v>
                </c:pt>
                <c:pt idx="10">
                  <c:v>724</c:v>
                </c:pt>
                <c:pt idx="11">
                  <c:v>#N/A</c:v>
                </c:pt>
                <c:pt idx="12">
                  <c:v>#N/A</c:v>
                </c:pt>
                <c:pt idx="13">
                  <c:v>657</c:v>
                </c:pt>
                <c:pt idx="14">
                  <c:v>#N/A</c:v>
                </c:pt>
              </c:numCache>
            </c:numRef>
          </c:val>
          <c:smooth val="0"/>
          <c:extLst xmlns:c16r2="http://schemas.microsoft.com/office/drawing/2015/06/chart">
            <c:ext xmlns:c16="http://schemas.microsoft.com/office/drawing/2014/chart" uri="{C3380CC4-5D6E-409C-BE32-E72D297353CC}">
              <c16:uniqueId val="{0000000B-343A-46B6-9E56-90B44C52FB29}"/>
            </c:ext>
          </c:extLst>
        </c:ser>
        <c:dLbls>
          <c:showLegendKey val="0"/>
          <c:showVal val="0"/>
          <c:showCatName val="0"/>
          <c:showSerName val="0"/>
          <c:showPercent val="0"/>
          <c:showBubbleSize val="0"/>
        </c:dLbls>
        <c:marker val="1"/>
        <c:smooth val="0"/>
        <c:axId val="485987208"/>
        <c:axId val="485985640"/>
      </c:lineChart>
      <c:catAx>
        <c:axId val="48598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985640"/>
        <c:crosses val="autoZero"/>
        <c:auto val="1"/>
        <c:lblAlgn val="ctr"/>
        <c:lblOffset val="100"/>
        <c:tickLblSkip val="1"/>
        <c:tickMarkSkip val="1"/>
        <c:noMultiLvlLbl val="0"/>
      </c:catAx>
      <c:valAx>
        <c:axId val="48598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2268</c:v>
                </c:pt>
                <c:pt idx="1">
                  <c:v>2278</c:v>
                </c:pt>
                <c:pt idx="2">
                  <c:v>2284</c:v>
                </c:pt>
              </c:numCache>
            </c:numRef>
          </c:val>
          <c:extLst xmlns:c16r2="http://schemas.microsoft.com/office/drawing/2015/06/chart">
            <c:ext xmlns:c16="http://schemas.microsoft.com/office/drawing/2014/chart" uri="{C3380CC4-5D6E-409C-BE32-E72D297353CC}">
              <c16:uniqueId val="{00000000-D7C8-468A-B8D2-3D4458229B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513</c:v>
                </c:pt>
                <c:pt idx="1">
                  <c:v>634</c:v>
                </c:pt>
                <c:pt idx="2">
                  <c:v>734</c:v>
                </c:pt>
              </c:numCache>
            </c:numRef>
          </c:val>
          <c:extLst xmlns:c16r2="http://schemas.microsoft.com/office/drawing/2015/06/chart">
            <c:ext xmlns:c16="http://schemas.microsoft.com/office/drawing/2014/chart" uri="{C3380CC4-5D6E-409C-BE32-E72D297353CC}">
              <c16:uniqueId val="{00000001-D7C8-468A-B8D2-3D4458229B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1878</c:v>
                </c:pt>
                <c:pt idx="1">
                  <c:v>1967</c:v>
                </c:pt>
                <c:pt idx="2">
                  <c:v>2164</c:v>
                </c:pt>
              </c:numCache>
            </c:numRef>
          </c:val>
          <c:extLst xmlns:c16r2="http://schemas.microsoft.com/office/drawing/2015/06/chart">
            <c:ext xmlns:c16="http://schemas.microsoft.com/office/drawing/2014/chart" uri="{C3380CC4-5D6E-409C-BE32-E72D297353CC}">
              <c16:uniqueId val="{00000002-D7C8-468A-B8D2-3D4458229BA0}"/>
            </c:ext>
          </c:extLst>
        </c:ser>
        <c:dLbls>
          <c:showLegendKey val="0"/>
          <c:showVal val="0"/>
          <c:showCatName val="0"/>
          <c:showSerName val="0"/>
          <c:showPercent val="0"/>
          <c:showBubbleSize val="0"/>
        </c:dLbls>
        <c:gapWidth val="120"/>
        <c:overlap val="100"/>
        <c:axId val="485987992"/>
        <c:axId val="485988776"/>
      </c:barChart>
      <c:catAx>
        <c:axId val="48598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988776"/>
        <c:crosses val="autoZero"/>
        <c:auto val="1"/>
        <c:lblAlgn val="ctr"/>
        <c:lblOffset val="100"/>
        <c:tickLblSkip val="1"/>
        <c:tickMarkSkip val="1"/>
        <c:noMultiLvlLbl val="0"/>
      </c:catAx>
      <c:valAx>
        <c:axId val="48598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98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旧産炭地域で公営住宅が多いことから、所得水準が他の類似団体と比べて低く、また町内に主要産業がないことから財政基盤が弱い。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近年は財政力指数が</a:t>
          </a:r>
          <a:r>
            <a:rPr kumimoji="1" lang="en-US" altLang="ja-JP" sz="1100" b="0" i="0" baseline="0">
              <a:solidFill>
                <a:schemeClr val="dk1"/>
              </a:solidFill>
              <a:effectLst/>
              <a:latin typeface="+mn-lt"/>
              <a:ea typeface="+mn-ea"/>
              <a:cs typeface="+mn-cs"/>
            </a:rPr>
            <a:t>0.50</a:t>
          </a:r>
          <a:r>
            <a:rPr kumimoji="1" lang="ja-JP" altLang="ja-JP" sz="1100" b="0" i="0" baseline="0">
              <a:solidFill>
                <a:schemeClr val="dk1"/>
              </a:solidFill>
              <a:effectLst/>
              <a:latin typeface="+mn-lt"/>
              <a:ea typeface="+mn-ea"/>
              <a:cs typeface="+mn-cs"/>
            </a:rPr>
            <a:t>前半台で推移しており、類似団体平均を依然として大きく下回っている。税収確保のため税等の徴収強化に努めているが、担税力のある中高～若年層の人口減少が続いていることから、今後の確実な歳入を確保するためにも定住促進施策を推進、安定的な税収確保に努め、また歳出面における経費削減に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textlink="">
      <xdr:nvSpPr>
        <xdr:cNvPr id="88" name="楕円 87">
          <a:extLst>
            <a:ext uri="{FF2B5EF4-FFF2-40B4-BE49-F238E27FC236}">
              <a16:creationId xmlns:a16="http://schemas.microsoft.com/office/drawing/2014/main" xmlns="" id="{00000000-0008-0000-0300-000058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textlink="">
      <xdr:nvSpPr>
        <xdr:cNvPr id="90" name="楕円 89">
          <a:extLst>
            <a:ext uri="{FF2B5EF4-FFF2-40B4-BE49-F238E27FC236}">
              <a16:creationId xmlns:a16="http://schemas.microsoft.com/office/drawing/2014/main" xmlns=""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textlink="">
      <xdr:nvSpPr>
        <xdr:cNvPr id="92" name="楕円 91">
          <a:extLst>
            <a:ext uri="{FF2B5EF4-FFF2-40B4-BE49-F238E27FC236}">
              <a16:creationId xmlns:a16="http://schemas.microsoft.com/office/drawing/2014/main" xmlns=""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textlink="">
      <xdr:nvSpPr>
        <xdr:cNvPr id="94" name="楕円 93">
          <a:extLst>
            <a:ext uri="{FF2B5EF4-FFF2-40B4-BE49-F238E27FC236}">
              <a16:creationId xmlns:a16="http://schemas.microsoft.com/office/drawing/2014/main" xmlns=""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textlink="">
      <xdr:nvSpPr>
        <xdr:cNvPr id="96" name="楕円 95">
          <a:extLst>
            <a:ext uri="{FF2B5EF4-FFF2-40B4-BE49-F238E27FC236}">
              <a16:creationId xmlns:a16="http://schemas.microsoft.com/office/drawing/2014/main" xmlns=""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ポイント悪化した。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今まで以上に学校給食の安定供給を実施するため公会計化し賄材料費が計上されたことや、扶助費の増加、一部事務組合に対しての負担金の増に伴い数値が悪化している。</a:t>
          </a:r>
          <a:endParaRPr lang="ja-JP" altLang="ja-JP" sz="1400">
            <a:effectLst/>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68580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6441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28893</xdr:rowOff>
    </xdr:from>
    <xdr:to>
      <xdr:col>19</xdr:col>
      <xdr:colOff>133350</xdr:colOff>
      <xdr:row>62</xdr:row>
      <xdr:rowOff>14288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48734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487343"/>
          <a:ext cx="889000" cy="58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18732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107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149543</xdr:rowOff>
    </xdr:from>
    <xdr:to>
      <xdr:col>15</xdr:col>
      <xdr:colOff>133350</xdr:colOff>
      <xdr:row>61</xdr:row>
      <xdr:rowOff>79693</xdr:rowOff>
    </xdr:to>
    <xdr:sp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89870</xdr:rowOff>
    </xdr:from>
    <xdr:ext cx="762000" cy="259045"/>
    <xdr:sp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139382</xdr:rowOff>
    </xdr:from>
    <xdr:to>
      <xdr:col>7</xdr:col>
      <xdr:colOff>31750</xdr:colOff>
      <xdr:row>65</xdr:row>
      <xdr:rowOff>69532</xdr:rowOff>
    </xdr:to>
    <xdr:sp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54309</xdr:rowOff>
    </xdr:from>
    <xdr:ext cx="762000" cy="259045"/>
    <xdr:sp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類似団体と比較して人件費・物件費が低い要因として、ごみ・し尿処理事業や消防事業などを遠賀郡・中間市で構成する一部事務組合である遠賀・中間地域広域行政事務組合で行っていることがあげられる。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今まで以上に学校給食の安定供給を実施するため公会計化し賄材料費が計上されたこと</a:t>
          </a:r>
          <a:r>
            <a:rPr kumimoji="1" lang="ja-JP" altLang="en-US" sz="1100">
              <a:solidFill>
                <a:schemeClr val="dk1"/>
              </a:solidFill>
              <a:effectLst/>
              <a:latin typeface="+mn-lt"/>
              <a:ea typeface="+mn-ea"/>
              <a:cs typeface="+mn-cs"/>
            </a:rPr>
            <a:t>により前年度と比較し、</a:t>
          </a:r>
          <a:r>
            <a:rPr kumimoji="1" lang="en-US" altLang="ja-JP" sz="1100">
              <a:solidFill>
                <a:schemeClr val="dk1"/>
              </a:solidFill>
              <a:effectLst/>
              <a:latin typeface="+mn-lt"/>
              <a:ea typeface="+mn-ea"/>
              <a:cs typeface="+mn-cs"/>
            </a:rPr>
            <a:t>3,669</a:t>
          </a:r>
          <a:r>
            <a:rPr kumimoji="1" lang="ja-JP" altLang="en-US" sz="1100">
              <a:solidFill>
                <a:schemeClr val="dk1"/>
              </a:solidFill>
              <a:effectLst/>
              <a:latin typeface="+mn-lt"/>
              <a:ea typeface="+mn-ea"/>
              <a:cs typeface="+mn-cs"/>
            </a:rPr>
            <a:t>円悪化した。</a:t>
          </a:r>
          <a:endParaRPr lang="ja-JP" altLang="ja-JP" sz="1400">
            <a:effectLst/>
          </a:endParaRPr>
        </a:p>
      </xdr:txBody>
    </xdr:sp>
    <xdr:clientData/>
  </xdr:twoCellAnchor>
  <xdr:oneCellAnchor>
    <xdr:from>
      <xdr:col>3</xdr:col>
      <xdr:colOff>95250</xdr:colOff>
      <xdr:row>77</xdr:row>
      <xdr:rowOff>6350</xdr:rowOff>
    </xdr:from>
    <xdr:ext cx="349839" cy="225703"/>
    <xdr:sp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27625</xdr:rowOff>
    </xdr:from>
    <xdr:to>
      <xdr:col>23</xdr:col>
      <xdr:colOff>133350</xdr:colOff>
      <xdr:row>81</xdr:row>
      <xdr:rowOff>45332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3915075"/>
          <a:ext cx="8382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27625</xdr:rowOff>
    </xdr:from>
    <xdr:to>
      <xdr:col>19</xdr:col>
      <xdr:colOff>133350</xdr:colOff>
      <xdr:row>81</xdr:row>
      <xdr:rowOff>30762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3225800" y="1391507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170602</xdr:rowOff>
    </xdr:from>
    <xdr:to>
      <xdr:col>15</xdr:col>
      <xdr:colOff>82550</xdr:colOff>
      <xdr:row>81</xdr:row>
      <xdr:rowOff>30762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388660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145757</xdr:rowOff>
    </xdr:from>
    <xdr:to>
      <xdr:col>11</xdr:col>
      <xdr:colOff>31750</xdr:colOff>
      <xdr:row>80</xdr:row>
      <xdr:rowOff>170602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3861757"/>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165982</xdr:rowOff>
    </xdr:from>
    <xdr:to>
      <xdr:col>23</xdr:col>
      <xdr:colOff>184150</xdr:colOff>
      <xdr:row>81</xdr:row>
      <xdr:rowOff>96132</xdr:rowOff>
    </xdr:to>
    <xdr:sp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38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87259</xdr:rowOff>
    </xdr:from>
    <xdr:ext cx="762000" cy="259045"/>
    <xdr:sp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80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148275</xdr:rowOff>
    </xdr:from>
    <xdr:to>
      <xdr:col>19</xdr:col>
      <xdr:colOff>184150</xdr:colOff>
      <xdr:row>81</xdr:row>
      <xdr:rowOff>78425</xdr:rowOff>
    </xdr:to>
    <xdr:sp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8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88602</xdr:rowOff>
    </xdr:from>
    <xdr:ext cx="736600" cy="259045"/>
    <xdr:sp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633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151412</xdr:rowOff>
    </xdr:from>
    <xdr:to>
      <xdr:col>15</xdr:col>
      <xdr:colOff>133350</xdr:colOff>
      <xdr:row>81</xdr:row>
      <xdr:rowOff>81562</xdr:rowOff>
    </xdr:to>
    <xdr:sp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38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91739</xdr:rowOff>
    </xdr:from>
    <xdr:ext cx="762000" cy="259045"/>
    <xdr:sp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6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119802</xdr:rowOff>
    </xdr:from>
    <xdr:to>
      <xdr:col>11</xdr:col>
      <xdr:colOff>82550</xdr:colOff>
      <xdr:row>81</xdr:row>
      <xdr:rowOff>49952</xdr:rowOff>
    </xdr:to>
    <xdr:sp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8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60129</xdr:rowOff>
    </xdr:from>
    <xdr:ext cx="762000" cy="259045"/>
    <xdr:sp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60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94957</xdr:rowOff>
    </xdr:from>
    <xdr:to>
      <xdr:col>7</xdr:col>
      <xdr:colOff>31750</xdr:colOff>
      <xdr:row>81</xdr:row>
      <xdr:rowOff>25107</xdr:rowOff>
    </xdr:to>
    <xdr:sp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8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35284</xdr:rowOff>
    </xdr:from>
    <xdr:ext cx="762000" cy="259045"/>
    <xdr:sp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57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以前は、ラスパイレス指数で類似団体平均を上回っていたが、年齢に基づく昇格の抑制や国に準じた適正な給与体系の維持、任期付職員等を導入した結果、全国平均を下回った。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今後、給与構造の検討や職員構成の変動を注視しながら、引き続き適正な給与体系を維持していく。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122766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4977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95955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42430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106539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24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83</xdr:row>
      <xdr:rowOff>106539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3948128"/>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人口千人当たりの職員数は類似団体と比較して下回っている。要因としては、過去の組織機構の見直しによる課・係の統合、小学校給食調理業務や保育業務などの民間委託などによるものである。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今後、権限移譲等に伴う業務追加により職員の負担増が懸念されるが、平成</a:t>
          </a:r>
          <a:r>
            <a:rPr kumimoji="1" lang="en-US" altLang="ja-JP" sz="1100" b="0" i="0" baseline="0">
              <a:solidFill>
                <a:sysClr val="windowText" lastClr="000000"/>
              </a:solidFill>
              <a:effectLst/>
              <a:latin typeface="+mn-lt"/>
              <a:ea typeface="+mn-ea"/>
              <a:cs typeface="+mn-cs"/>
            </a:rPr>
            <a:t>25</a:t>
          </a:r>
          <a:r>
            <a:rPr kumimoji="1" lang="ja-JP" altLang="ja-JP" sz="1100" b="0" i="0" baseline="0">
              <a:solidFill>
                <a:sysClr val="windowText" lastClr="000000"/>
              </a:solidFill>
              <a:effectLst/>
              <a:latin typeface="+mn-lt"/>
              <a:ea typeface="+mn-ea"/>
              <a:cs typeface="+mn-cs"/>
            </a:rPr>
            <a:t>年度に策定された定員適正化計画に基づき、真に必要な職員数の配置を行っているところであり、さらなる住民サービスの向上に努める。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138249</xdr:rowOff>
    </xdr:from>
    <xdr:to>
      <xdr:col>81</xdr:col>
      <xdr:colOff>44450</xdr:colOff>
      <xdr:row>59</xdr:row>
      <xdr:rowOff>150313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25379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103777</xdr:rowOff>
    </xdr:from>
    <xdr:to>
      <xdr:col>77</xdr:col>
      <xdr:colOff>44450</xdr:colOff>
      <xdr:row>59</xdr:row>
      <xdr:rowOff>138249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2193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103777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21588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102053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512800" y="1021588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99513</xdr:rowOff>
    </xdr:from>
    <xdr:to>
      <xdr:col>81</xdr:col>
      <xdr:colOff>95250</xdr:colOff>
      <xdr:row>60</xdr:row>
      <xdr:rowOff>29663</xdr:rowOff>
    </xdr:to>
    <xdr:sp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116040</xdr:rowOff>
    </xdr:from>
    <xdr:ext cx="762000" cy="259045"/>
    <xdr:sp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87449</xdr:rowOff>
    </xdr:from>
    <xdr:to>
      <xdr:col>77</xdr:col>
      <xdr:colOff>95250</xdr:colOff>
      <xdr:row>60</xdr:row>
      <xdr:rowOff>17599</xdr:rowOff>
    </xdr:to>
    <xdr:sp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27776</xdr:rowOff>
    </xdr:from>
    <xdr:ext cx="736600" cy="259045"/>
    <xdr:sp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52977</xdr:rowOff>
    </xdr:from>
    <xdr:to>
      <xdr:col>73</xdr:col>
      <xdr:colOff>44450</xdr:colOff>
      <xdr:row>59</xdr:row>
      <xdr:rowOff>154577</xdr:rowOff>
    </xdr:to>
    <xdr:sp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164754</xdr:rowOff>
    </xdr:from>
    <xdr:ext cx="762000" cy="259045"/>
    <xdr:sp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51253</xdr:rowOff>
    </xdr:from>
    <xdr:to>
      <xdr:col>64</xdr:col>
      <xdr:colOff>152400</xdr:colOff>
      <xdr:row>59</xdr:row>
      <xdr:rowOff>152853</xdr:rowOff>
    </xdr:to>
    <xdr:sp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163030</xdr:rowOff>
    </xdr:from>
    <xdr:ext cx="762000" cy="259045"/>
    <xdr:sp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accent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年度から横ばいで推移して</a:t>
          </a:r>
          <a:r>
            <a:rPr kumimoji="1" lang="ja-JP" altLang="en-US" sz="1100" b="0" i="0" baseline="0">
              <a:solidFill>
                <a:sysClr val="windowText" lastClr="000000"/>
              </a:solidFill>
              <a:effectLst/>
              <a:latin typeface="+mn-lt"/>
              <a:ea typeface="+mn-ea"/>
              <a:cs typeface="+mn-cs"/>
            </a:rPr>
            <a:t>いたが、駅前再開発事業や県街路事業負担金の借り入れの返済も始まり償還額が増加したことや、交付税に算入される公債費の償還がすすんだことにより、</a:t>
          </a:r>
          <a:r>
            <a:rPr kumimoji="1" lang="en-US" altLang="ja-JP" sz="1100" b="0" i="0" baseline="0">
              <a:solidFill>
                <a:sysClr val="windowText" lastClr="000000"/>
              </a:solidFill>
              <a:effectLst/>
              <a:latin typeface="+mn-lt"/>
              <a:ea typeface="+mn-ea"/>
              <a:cs typeface="+mn-cs"/>
            </a:rPr>
            <a:t>0.5</a:t>
          </a:r>
          <a:r>
            <a:rPr kumimoji="1" lang="ja-JP" altLang="en-US" sz="1100" b="0" i="0" baseline="0">
              <a:solidFill>
                <a:sysClr val="windowText" lastClr="000000"/>
              </a:solidFill>
              <a:effectLst/>
              <a:latin typeface="+mn-lt"/>
              <a:ea typeface="+mn-ea"/>
              <a:cs typeface="+mn-cs"/>
            </a:rPr>
            <a:t>ポイント悪化している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今後については、</a:t>
          </a:r>
          <a:r>
            <a:rPr kumimoji="1" lang="ja-JP" altLang="ja-JP" sz="1100" b="0" i="0" baseline="0">
              <a:solidFill>
                <a:sysClr val="windowText" lastClr="000000"/>
              </a:solidFill>
              <a:effectLst/>
              <a:latin typeface="+mn-lt"/>
              <a:ea typeface="+mn-ea"/>
              <a:cs typeface="+mn-cs"/>
            </a:rPr>
            <a:t>中期財政計画の策定や予算編成において償還額を平準化できるよう調整していく。</a:t>
          </a:r>
          <a:endParaRPr lang="ja-JP" altLang="ja-JP" sz="1400">
            <a:solidFill>
              <a:sysClr val="windowText" lastClr="000000"/>
            </a:solidFill>
            <a:effectLst/>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162243</xdr:rowOff>
    </xdr:from>
    <xdr:to>
      <xdr:col>81</xdr:col>
      <xdr:colOff>44450</xdr:colOff>
      <xdr:row>39</xdr:row>
      <xdr:rowOff>20955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667734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162243</xdr:rowOff>
    </xdr:from>
    <xdr:to>
      <xdr:col>77</xdr:col>
      <xdr:colOff>44450</xdr:colOff>
      <xdr:row>39</xdr:row>
      <xdr:rowOff>2857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5290800" y="66773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2857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4401800" y="66713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156210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3512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111443</xdr:rowOff>
    </xdr:from>
    <xdr:to>
      <xdr:col>77</xdr:col>
      <xdr:colOff>95250</xdr:colOff>
      <xdr:row>39</xdr:row>
      <xdr:rowOff>41593</xdr:rowOff>
    </xdr:to>
    <xdr:sp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51769</xdr:rowOff>
    </xdr:from>
    <xdr:ext cx="736600" cy="259045"/>
    <xdr:sp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123507</xdr:rowOff>
    </xdr:from>
    <xdr:to>
      <xdr:col>73</xdr:col>
      <xdr:colOff>44450</xdr:colOff>
      <xdr:row>39</xdr:row>
      <xdr:rowOff>53657</xdr:rowOff>
    </xdr:to>
    <xdr:sp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63835</xdr:rowOff>
    </xdr:from>
    <xdr:ext cx="762000" cy="259045"/>
    <xdr:sp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accent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将来負担比率については、</a:t>
          </a:r>
          <a:r>
            <a:rPr kumimoji="1" lang="ja-JP" altLang="en-US" sz="1100" b="0" i="0" baseline="0">
              <a:solidFill>
                <a:sysClr val="windowText" lastClr="000000"/>
              </a:solidFill>
              <a:effectLst/>
              <a:latin typeface="+mn-lt"/>
              <a:ea typeface="+mn-ea"/>
              <a:cs typeface="+mn-cs"/>
            </a:rPr>
            <a:t>一般会計の地方債残高が、新規借入額を償還額が上回っていることにより減少したことや、減債基金、職員退職手当準備基金、公共施設等整備基金に積み立てを行ったことにより充当可能財源が増加したため、前年度と比較し</a:t>
          </a:r>
          <a:r>
            <a:rPr kumimoji="1" lang="en-US" altLang="ja-JP" sz="1100" b="0" i="0" baseline="0">
              <a:solidFill>
                <a:sysClr val="windowText" lastClr="000000"/>
              </a:solidFill>
              <a:effectLst/>
              <a:latin typeface="+mn-lt"/>
              <a:ea typeface="+mn-ea"/>
              <a:cs typeface="+mn-cs"/>
            </a:rPr>
            <a:t>1.6</a:t>
          </a:r>
          <a:r>
            <a:rPr kumimoji="1" lang="ja-JP" altLang="en-US" sz="1100" b="0" i="0" baseline="0">
              <a:solidFill>
                <a:sysClr val="windowText" lastClr="000000"/>
              </a:solidFill>
              <a:effectLst/>
              <a:latin typeface="+mn-lt"/>
              <a:ea typeface="+mn-ea"/>
              <a:cs typeface="+mn-cs"/>
            </a:rPr>
            <a:t>ポイント改善した。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43906</xdr:rowOff>
    </xdr:from>
    <xdr:to>
      <xdr:col>81</xdr:col>
      <xdr:colOff>44450</xdr:colOff>
      <xdr:row>14</xdr:row>
      <xdr:rowOff>62290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6179800" y="2444206"/>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62290</xdr:rowOff>
    </xdr:from>
    <xdr:to>
      <xdr:col>77</xdr:col>
      <xdr:colOff>44450</xdr:colOff>
      <xdr:row>14</xdr:row>
      <xdr:rowOff>156512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5290800" y="2462590"/>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156512</xdr:rowOff>
    </xdr:from>
    <xdr:to>
      <xdr:col>72</xdr:col>
      <xdr:colOff>203200</xdr:colOff>
      <xdr:row>16</xdr:row>
      <xdr:rowOff>61807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4401800" y="2556812"/>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61807</xdr:rowOff>
    </xdr:from>
    <xdr:to>
      <xdr:col>68</xdr:col>
      <xdr:colOff>152400</xdr:colOff>
      <xdr:row>16</xdr:row>
      <xdr:rowOff>153731</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3512800" y="280500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textlink="">
      <xdr:nvSpPr>
        <xdr:cNvPr id="457" name="楕円 456">
          <a:extLst>
            <a:ext uri="{FF2B5EF4-FFF2-40B4-BE49-F238E27FC236}">
              <a16:creationId xmlns:a16="http://schemas.microsoft.com/office/drawing/2014/main" xmlns="" id="{00000000-0008-0000-0300-0000C9010000}"/>
            </a:ext>
          </a:extLst>
        </xdr:cNvPr>
        <xdr:cNvSpPr/>
      </xdr:nvSpPr>
      <xdr:spPr>
        <a:xfrm>
          <a:off x="169672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136633</xdr:rowOff>
    </xdr:from>
    <xdr:ext cx="762000" cy="259045"/>
    <xdr:sp textlink="">
      <xdr:nvSpPr>
        <xdr:cNvPr id="458" name="将来負担の状況該当値テキスト">
          <a:extLst>
            <a:ext uri="{FF2B5EF4-FFF2-40B4-BE49-F238E27FC236}">
              <a16:creationId xmlns:a16="http://schemas.microsoft.com/office/drawing/2014/main" xmlns="" id="{00000000-0008-0000-0300-0000CA010000}"/>
            </a:ext>
          </a:extLst>
        </xdr:cNvPr>
        <xdr:cNvSpPr txBox="1"/>
      </xdr:nvSpPr>
      <xdr:spPr>
        <a:xfrm>
          <a:off x="17106900" y="236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11490</xdr:rowOff>
    </xdr:from>
    <xdr:to>
      <xdr:col>77</xdr:col>
      <xdr:colOff>95250</xdr:colOff>
      <xdr:row>14</xdr:row>
      <xdr:rowOff>113090</xdr:rowOff>
    </xdr:to>
    <xdr:sp textlink="">
      <xdr:nvSpPr>
        <xdr:cNvPr id="459" name="楕円 458">
          <a:extLst>
            <a:ext uri="{FF2B5EF4-FFF2-40B4-BE49-F238E27FC236}">
              <a16:creationId xmlns:a16="http://schemas.microsoft.com/office/drawing/2014/main" xmlns="" id="{00000000-0008-0000-0300-0000CB010000}"/>
            </a:ext>
          </a:extLst>
        </xdr:cNvPr>
        <xdr:cNvSpPr/>
      </xdr:nvSpPr>
      <xdr:spPr>
        <a:xfrm>
          <a:off x="16129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97867</xdr:rowOff>
    </xdr:from>
    <xdr:ext cx="736600" cy="259045"/>
    <xdr:sp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798800" y="249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105712</xdr:rowOff>
    </xdr:from>
    <xdr:to>
      <xdr:col>73</xdr:col>
      <xdr:colOff>44450</xdr:colOff>
      <xdr:row>15</xdr:row>
      <xdr:rowOff>35862</xdr:rowOff>
    </xdr:to>
    <xdr:sp textlink="">
      <xdr:nvSpPr>
        <xdr:cNvPr id="461" name="楕円 460">
          <a:extLst>
            <a:ext uri="{FF2B5EF4-FFF2-40B4-BE49-F238E27FC236}">
              <a16:creationId xmlns:a16="http://schemas.microsoft.com/office/drawing/2014/main" xmlns="" id="{00000000-0008-0000-0300-0000CD010000}"/>
            </a:ext>
          </a:extLst>
        </xdr:cNvPr>
        <xdr:cNvSpPr/>
      </xdr:nvSpPr>
      <xdr:spPr>
        <a:xfrm>
          <a:off x="15240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20639</xdr:rowOff>
    </xdr:from>
    <xdr:ext cx="762000" cy="259045"/>
    <xdr:sp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909800" y="25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textlink="">
      <xdr:nvSpPr>
        <xdr:cNvPr id="463" name="楕円 462">
          <a:extLst>
            <a:ext uri="{FF2B5EF4-FFF2-40B4-BE49-F238E27FC236}">
              <a16:creationId xmlns:a16="http://schemas.microsoft.com/office/drawing/2014/main" xmlns="" id="{00000000-0008-0000-0300-0000CF010000}"/>
            </a:ext>
          </a:extLst>
        </xdr:cNvPr>
        <xdr:cNvSpPr/>
      </xdr:nvSpPr>
      <xdr:spPr>
        <a:xfrm>
          <a:off x="14351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102931</xdr:rowOff>
    </xdr:from>
    <xdr:to>
      <xdr:col>64</xdr:col>
      <xdr:colOff>152400</xdr:colOff>
      <xdr:row>17</xdr:row>
      <xdr:rowOff>33081</xdr:rowOff>
    </xdr:to>
    <xdr:sp textlink="">
      <xdr:nvSpPr>
        <xdr:cNvPr id="465" name="楕円 464">
          <a:extLst>
            <a:ext uri="{FF2B5EF4-FFF2-40B4-BE49-F238E27FC236}">
              <a16:creationId xmlns:a16="http://schemas.microsoft.com/office/drawing/2014/main" xmlns="" id="{00000000-0008-0000-0300-0000D1010000}"/>
            </a:ext>
          </a:extLst>
        </xdr:cNvPr>
        <xdr:cNvSpPr/>
      </xdr:nvSpPr>
      <xdr:spPr>
        <a:xfrm>
          <a:off x="13462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17858</xdr:rowOff>
    </xdr:from>
    <xdr:ext cx="762000" cy="259045"/>
    <xdr:sp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293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年度において実施した行財政改革緊急行動計画において、職員数削減や特殊勤務手当を全廃したほか職員給与</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％カットを実施したため、類似団体や全国平均と比較しても低い水準を維持できている。</a:t>
          </a:r>
          <a:endParaRPr lang="ja-JP" altLang="ja-JP" sz="1400">
            <a:effectLst/>
          </a:endParaRPr>
        </a:p>
        <a:p>
          <a:r>
            <a:rPr kumimoji="1" lang="ja-JP" altLang="ja-JP" sz="1100">
              <a:solidFill>
                <a:schemeClr val="dk1"/>
              </a:solidFill>
              <a:effectLst/>
              <a:latin typeface="+mn-lt"/>
              <a:ea typeface="+mn-ea"/>
              <a:cs typeface="+mn-cs"/>
            </a:rPr>
            <a:t>　なお、令和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年度は、退職</a:t>
          </a:r>
          <a:r>
            <a:rPr kumimoji="1" lang="ja-JP" altLang="en-US" sz="1100">
              <a:solidFill>
                <a:schemeClr val="dk1"/>
              </a:solidFill>
              <a:effectLst/>
              <a:latin typeface="+mn-lt"/>
              <a:ea typeface="+mn-ea"/>
              <a:cs typeface="+mn-cs"/>
            </a:rPr>
            <a:t>者数の減に伴い退職手当が減額となったため、数値が改善された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11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79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079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79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textlink="">
      <xdr:nvSpPr>
        <xdr:cNvPr id="83" name="楕円 82">
          <a:extLst>
            <a:ext uri="{FF2B5EF4-FFF2-40B4-BE49-F238E27FC236}">
              <a16:creationId xmlns:a16="http://schemas.microsoft.com/office/drawing/2014/main" xmlns=""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textlink="">
      <xdr:nvSpPr>
        <xdr:cNvPr id="85" name="楕円 84">
          <a:extLst>
            <a:ext uri="{FF2B5EF4-FFF2-40B4-BE49-F238E27FC236}">
              <a16:creationId xmlns:a16="http://schemas.microsoft.com/office/drawing/2014/main" xmlns=""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textlink="">
      <xdr:nvSpPr>
        <xdr:cNvPr id="87" name="楕円 86">
          <a:extLst>
            <a:ext uri="{FF2B5EF4-FFF2-40B4-BE49-F238E27FC236}">
              <a16:creationId xmlns:a16="http://schemas.microsoft.com/office/drawing/2014/main" xmlns=""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textlink="">
      <xdr:nvSpPr>
        <xdr:cNvPr id="89" name="楕円 88">
          <a:extLst>
            <a:ext uri="{FF2B5EF4-FFF2-40B4-BE49-F238E27FC236}">
              <a16:creationId xmlns:a16="http://schemas.microsoft.com/office/drawing/2014/main" xmlns=""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textlink="">
      <xdr:nvSpPr>
        <xdr:cNvPr id="91" name="楕円 90">
          <a:extLst>
            <a:ext uri="{FF2B5EF4-FFF2-40B4-BE49-F238E27FC236}">
              <a16:creationId xmlns:a16="http://schemas.microsoft.com/office/drawing/2014/main" xmlns="" id="{00000000-0008-0000-0400-00005B000000}"/>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近年、類似団体平均とは、ほぼ同水準を維持していたが、令和元年度から嘱託職員や任期付職員の賃金が制度の変更により物件費から人件費へと変更になったために改善した。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、今まで以上に学校給食の安定供給を実施するため公会計化し賄材料費が計上されたことや、電子図書館事業の開始などにより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ポイント悪化した。</a:t>
          </a:r>
          <a:endParaRPr lang="ja-JP" altLang="ja-JP" sz="1400">
            <a:effectLst/>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153670</xdr:rowOff>
    </xdr:from>
    <xdr:to>
      <xdr:col>82</xdr:col>
      <xdr:colOff>107950</xdr:colOff>
      <xdr:row>14</xdr:row>
      <xdr:rowOff>27940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38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13</xdr:row>
      <xdr:rowOff>153670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38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504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扶助費は依然として、類似団体平均を上回っている状況であり、令和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年度は障がい者支援や子育て支援事業の利用者が増加している。</a:t>
          </a:r>
          <a:r>
            <a:rPr kumimoji="1" lang="ja-JP" altLang="en-US" sz="1100">
              <a:solidFill>
                <a:schemeClr val="dk1"/>
              </a:solidFill>
              <a:effectLst/>
              <a:latin typeface="+mn-lt"/>
              <a:ea typeface="+mn-ea"/>
              <a:cs typeface="+mn-cs"/>
            </a:rPr>
            <a:t>物価高騰や低所得者支援の事業実施により数値が悪化しているため、健康増進事業などを実施し社会福祉費を減少させたり、定住促進事業などをすすめ町民の所得階層の改善を進めていく。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72572</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016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72572</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89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940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その他の経費はほとんどが繰出金となっている。赤字補てん的な繰出金が増加していた国民健康保険事業は、平成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年度より赤字解消に向け保険料の見直しを段階的に実施している。</a:t>
          </a:r>
          <a:endParaRPr lang="ja-JP" altLang="ja-JP" sz="1400">
            <a:effectLst/>
          </a:endParaRPr>
        </a:p>
        <a:p>
          <a:r>
            <a:rPr kumimoji="1" lang="ja-JP" altLang="ja-JP" sz="1100">
              <a:solidFill>
                <a:schemeClr val="dk1"/>
              </a:solidFill>
              <a:effectLst/>
              <a:latin typeface="+mn-lt"/>
              <a:ea typeface="+mn-ea"/>
              <a:cs typeface="+mn-cs"/>
            </a:rPr>
            <a:t>　また、下水道事業においても、経営戦略を作成し、繰出金に依存した経営からの脱却を図っている。今後も独立採算の原則に立ち返り、料金の値上げを検討するなど、一般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13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60</xdr:row>
      <xdr:rowOff>78015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101037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60</xdr:row>
      <xdr:rowOff>78015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19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かかる経常収支比率は、類似団体平均を上回っており、要因としては、ごみ・し尿処理事業や消防事業などを、遠賀郡・中間市で構成する一部事務組合である遠賀・中間地域広域行政事務組合で行っていることによるものであるが、今年度は負担金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したこと等もあり、全体では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17272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159004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555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51562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新規の借入額より償還額が上回ったため町債残高は減少したが、</a:t>
          </a:r>
          <a:r>
            <a:rPr kumimoji="1" lang="ja-JP" altLang="ja-JP" sz="1100">
              <a:solidFill>
                <a:schemeClr val="dk1"/>
              </a:solidFill>
              <a:effectLst/>
              <a:latin typeface="+mn-lt"/>
              <a:ea typeface="+mn-ea"/>
              <a:cs typeface="+mn-cs"/>
            </a:rPr>
            <a:t>建物の長寿命化計画や頃末南地区都市再生整備事業、芦屋・水巻・中間線街路事業といった大規模事業の返済が始まり、</a:t>
          </a:r>
          <a:r>
            <a:rPr kumimoji="1" lang="ja-JP" altLang="en-US" sz="1100">
              <a:solidFill>
                <a:schemeClr val="dk1"/>
              </a:solidFill>
              <a:effectLst/>
              <a:latin typeface="+mn-lt"/>
              <a:ea typeface="+mn-ea"/>
              <a:cs typeface="+mn-cs"/>
            </a:rPr>
            <a:t>数値は</a:t>
          </a:r>
          <a:r>
            <a:rPr kumimoji="1" lang="ja-JP" altLang="ja-JP" sz="1100">
              <a:solidFill>
                <a:schemeClr val="dk1"/>
              </a:solidFill>
              <a:effectLst/>
              <a:latin typeface="+mn-lt"/>
              <a:ea typeface="+mn-ea"/>
              <a:cs typeface="+mn-cs"/>
            </a:rPr>
            <a:t>若干悪化している。</a:t>
          </a:r>
          <a:endParaRPr lang="ja-JP" altLang="ja-JP" sz="1400">
            <a:effectLst/>
          </a:endParaRPr>
        </a:p>
        <a:p>
          <a:r>
            <a:rPr kumimoji="1" lang="ja-JP" altLang="ja-JP" sz="1100">
              <a:solidFill>
                <a:schemeClr val="dk1"/>
              </a:solidFill>
              <a:effectLst/>
              <a:latin typeface="+mn-lt"/>
              <a:ea typeface="+mn-ea"/>
              <a:cs typeface="+mn-cs"/>
            </a:rPr>
            <a:t>　投資的事業の採択は財政計画、予算編成の段階で十分に精査し、国・県補助金を活用することで新発債発行を圧縮し、将来世代への負担を極力抑える財政運営に努める。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0794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49276</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3047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26415</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26415</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数値悪化の主たる原因は、歳出において、学校給食の公会計化や、扶助費の増加、一部事務組合に対しての負担金の増に伴い数値が悪化している。</a:t>
          </a:r>
          <a:endParaRPr lang="ja-JP" altLang="ja-JP" sz="1400">
            <a:effectLst/>
          </a:endParaRPr>
        </a:p>
      </xdr:txBody>
    </xdr:sp>
    <xdr:clientData/>
  </xdr:twoCellAnchor>
  <xdr:oneCellAnchor>
    <xdr:from>
      <xdr:col>62</xdr:col>
      <xdr:colOff>6350</xdr:colOff>
      <xdr:row>69</xdr:row>
      <xdr:rowOff>107950</xdr:rowOff>
    </xdr:from>
    <xdr:ext cx="298543" cy="225703"/>
    <xdr:sp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77</xdr:row>
      <xdr:rowOff>170435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3492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79</xdr:row>
      <xdr:rowOff>152146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26235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53848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004800" y="136966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136162</xdr:rowOff>
    </xdr:from>
    <xdr:ext cx="762000" cy="259045"/>
    <xdr:sp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xdr:rowOff>
    </xdr:from>
    <xdr:to>
      <xdr:col>65</xdr:col>
      <xdr:colOff>53975</xdr:colOff>
      <xdr:row>80</xdr:row>
      <xdr:rowOff>104648</xdr:rowOff>
    </xdr:to>
    <xdr:sp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89425</xdr:rowOff>
    </xdr:from>
    <xdr:ext cx="762000" cy="259045"/>
    <xdr:sp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134220</xdr:rowOff>
    </xdr:from>
    <xdr:to>
      <xdr:col>29</xdr:col>
      <xdr:colOff>127000</xdr:colOff>
      <xdr:row>18</xdr:row>
      <xdr:rowOff>162538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3267945"/>
          <a:ext cx="647700" cy="2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154008</xdr:rowOff>
    </xdr:from>
    <xdr:to>
      <xdr:col>26</xdr:col>
      <xdr:colOff>50800</xdr:colOff>
      <xdr:row>18</xdr:row>
      <xdr:rowOff>162538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4305300" y="3287733"/>
          <a:ext cx="698500" cy="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154008</xdr:rowOff>
    </xdr:from>
    <xdr:to>
      <xdr:col>22</xdr:col>
      <xdr:colOff>114300</xdr:colOff>
      <xdr:row>18</xdr:row>
      <xdr:rowOff>170096</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3287733"/>
          <a:ext cx="698500" cy="1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170096</xdr:rowOff>
    </xdr:from>
    <xdr:to>
      <xdr:col>18</xdr:col>
      <xdr:colOff>177800</xdr:colOff>
      <xdr:row>19</xdr:row>
      <xdr:rowOff>8933</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3303821"/>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83420</xdr:rowOff>
    </xdr:from>
    <xdr:to>
      <xdr:col>29</xdr:col>
      <xdr:colOff>177800</xdr:colOff>
      <xdr:row>19</xdr:row>
      <xdr:rowOff>13570</xdr:rowOff>
    </xdr:to>
    <xdr:sp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321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55497</xdr:rowOff>
    </xdr:from>
    <xdr:ext cx="762000" cy="259045"/>
    <xdr:sp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31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111738</xdr:rowOff>
    </xdr:from>
    <xdr:to>
      <xdr:col>26</xdr:col>
      <xdr:colOff>101600</xdr:colOff>
      <xdr:row>19</xdr:row>
      <xdr:rowOff>41888</xdr:rowOff>
    </xdr:to>
    <xdr:sp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324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26665</xdr:rowOff>
    </xdr:from>
    <xdr:ext cx="736600" cy="259045"/>
    <xdr:sp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3331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103208</xdr:rowOff>
    </xdr:from>
    <xdr:to>
      <xdr:col>22</xdr:col>
      <xdr:colOff>165100</xdr:colOff>
      <xdr:row>19</xdr:row>
      <xdr:rowOff>33358</xdr:rowOff>
    </xdr:to>
    <xdr:sp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323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18135</xdr:rowOff>
    </xdr:from>
    <xdr:ext cx="762000" cy="259045"/>
    <xdr:sp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332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119296</xdr:rowOff>
    </xdr:from>
    <xdr:to>
      <xdr:col>19</xdr:col>
      <xdr:colOff>38100</xdr:colOff>
      <xdr:row>19</xdr:row>
      <xdr:rowOff>49446</xdr:rowOff>
    </xdr:to>
    <xdr:sp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325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34223</xdr:rowOff>
    </xdr:from>
    <xdr:ext cx="762000" cy="259045"/>
    <xdr:sp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33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129583</xdr:rowOff>
    </xdr:from>
    <xdr:to>
      <xdr:col>15</xdr:col>
      <xdr:colOff>101600</xdr:colOff>
      <xdr:row>19</xdr:row>
      <xdr:rowOff>59733</xdr:rowOff>
    </xdr:to>
    <xdr:sp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326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44510</xdr:rowOff>
    </xdr:from>
    <xdr:ext cx="762000" cy="259045"/>
    <xdr:sp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334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317653</xdr:rowOff>
    </xdr:from>
    <xdr:to>
      <xdr:col>29</xdr:col>
      <xdr:colOff>127000</xdr:colOff>
      <xdr:row>36</xdr:row>
      <xdr:rowOff>22568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28003"/>
          <a:ext cx="647700" cy="4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22568</xdr:rowOff>
    </xdr:from>
    <xdr:to>
      <xdr:col>26</xdr:col>
      <xdr:colOff>50800</xdr:colOff>
      <xdr:row>36</xdr:row>
      <xdr:rowOff>36722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75818"/>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36722</xdr:rowOff>
    </xdr:from>
    <xdr:to>
      <xdr:col>22</xdr:col>
      <xdr:colOff>114300</xdr:colOff>
      <xdr:row>36</xdr:row>
      <xdr:rowOff>51771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89972"/>
          <a:ext cx="698500" cy="15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16643</xdr:rowOff>
    </xdr:from>
    <xdr:to>
      <xdr:col>18</xdr:col>
      <xdr:colOff>177800</xdr:colOff>
      <xdr:row>36</xdr:row>
      <xdr:rowOff>51771</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969893"/>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266853</xdr:rowOff>
    </xdr:from>
    <xdr:to>
      <xdr:col>29</xdr:col>
      <xdr:colOff>177800</xdr:colOff>
      <xdr:row>36</xdr:row>
      <xdr:rowOff>25553</xdr:rowOff>
    </xdr:to>
    <xdr:sp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238930</xdr:rowOff>
    </xdr:from>
    <xdr:ext cx="762000" cy="259045"/>
    <xdr:sp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314668</xdr:rowOff>
    </xdr:from>
    <xdr:to>
      <xdr:col>26</xdr:col>
      <xdr:colOff>101600</xdr:colOff>
      <xdr:row>36</xdr:row>
      <xdr:rowOff>73368</xdr:rowOff>
    </xdr:to>
    <xdr:sp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2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58145</xdr:rowOff>
    </xdr:from>
    <xdr:ext cx="736600" cy="259045"/>
    <xdr:sp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01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328822</xdr:rowOff>
    </xdr:from>
    <xdr:to>
      <xdr:col>22</xdr:col>
      <xdr:colOff>165100</xdr:colOff>
      <xdr:row>36</xdr:row>
      <xdr:rowOff>87522</xdr:rowOff>
    </xdr:to>
    <xdr:sp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72299</xdr:rowOff>
    </xdr:from>
    <xdr:ext cx="762000" cy="259045"/>
    <xdr:sp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971</xdr:rowOff>
    </xdr:from>
    <xdr:to>
      <xdr:col>19</xdr:col>
      <xdr:colOff>38100</xdr:colOff>
      <xdr:row>36</xdr:row>
      <xdr:rowOff>102571</xdr:rowOff>
    </xdr:to>
    <xdr:sp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5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87348</xdr:rowOff>
    </xdr:from>
    <xdr:ext cx="762000" cy="259045"/>
    <xdr:sp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308743</xdr:rowOff>
    </xdr:from>
    <xdr:to>
      <xdr:col>15</xdr:col>
      <xdr:colOff>101600</xdr:colOff>
      <xdr:row>36</xdr:row>
      <xdr:rowOff>67443</xdr:rowOff>
    </xdr:to>
    <xdr:sp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91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52220</xdr:rowOff>
    </xdr:from>
    <xdr:ext cx="762000" cy="259045"/>
    <xdr:sp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0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46529</xdr:rowOff>
    </xdr:from>
    <xdr:to>
      <xdr:col>24</xdr:col>
      <xdr:colOff>63500</xdr:colOff>
      <xdr:row>38</xdr:row>
      <xdr:rowOff>50578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561629"/>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46529</xdr:rowOff>
    </xdr:from>
    <xdr:to>
      <xdr:col>19</xdr:col>
      <xdr:colOff>177800</xdr:colOff>
      <xdr:row>38</xdr:row>
      <xdr:rowOff>70173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61629"/>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50628</xdr:rowOff>
    </xdr:from>
    <xdr:to>
      <xdr:col>15</xdr:col>
      <xdr:colOff>50800</xdr:colOff>
      <xdr:row>38</xdr:row>
      <xdr:rowOff>70173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565728"/>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50628</xdr:rowOff>
    </xdr:from>
    <xdr:to>
      <xdr:col>10</xdr:col>
      <xdr:colOff>114300</xdr:colOff>
      <xdr:row>38</xdr:row>
      <xdr:rowOff>150902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565728"/>
          <a:ext cx="889000" cy="10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171228</xdr:rowOff>
    </xdr:from>
    <xdr:to>
      <xdr:col>24</xdr:col>
      <xdr:colOff>114300</xdr:colOff>
      <xdr:row>38</xdr:row>
      <xdr:rowOff>101378</xdr:rowOff>
    </xdr:to>
    <xdr:sp textlink="">
      <xdr:nvSpPr>
        <xdr:cNvPr id="82" name="楕円 81">
          <a:extLst>
            <a:ext uri="{FF2B5EF4-FFF2-40B4-BE49-F238E27FC236}">
              <a16:creationId xmlns:a16="http://schemas.microsoft.com/office/drawing/2014/main" xmlns="" id="{00000000-0008-0000-0600-000052000000}"/>
            </a:ext>
          </a:extLst>
        </xdr:cNvPr>
        <xdr:cNvSpPr/>
      </xdr:nvSpPr>
      <xdr:spPr>
        <a:xfrm>
          <a:off x="4584700" y="65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149655</xdr:rowOff>
    </xdr:from>
    <xdr:ext cx="534377" cy="259045"/>
    <xdr:sp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167179</xdr:rowOff>
    </xdr:from>
    <xdr:to>
      <xdr:col>20</xdr:col>
      <xdr:colOff>38100</xdr:colOff>
      <xdr:row>38</xdr:row>
      <xdr:rowOff>97329</xdr:rowOff>
    </xdr:to>
    <xdr:sp textlink="">
      <xdr:nvSpPr>
        <xdr:cNvPr id="84" name="楕円 83">
          <a:extLst>
            <a:ext uri="{FF2B5EF4-FFF2-40B4-BE49-F238E27FC236}">
              <a16:creationId xmlns:a16="http://schemas.microsoft.com/office/drawing/2014/main" xmlns="" id="{00000000-0008-0000-0600-000054000000}"/>
            </a:ext>
          </a:extLst>
        </xdr:cNvPr>
        <xdr:cNvSpPr/>
      </xdr:nvSpPr>
      <xdr:spPr>
        <a:xfrm>
          <a:off x="3746500" y="65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88456</xdr:rowOff>
    </xdr:from>
    <xdr:ext cx="534377" cy="259045"/>
    <xdr:sp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6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19373</xdr:rowOff>
    </xdr:from>
    <xdr:to>
      <xdr:col>15</xdr:col>
      <xdr:colOff>101600</xdr:colOff>
      <xdr:row>38</xdr:row>
      <xdr:rowOff>120973</xdr:rowOff>
    </xdr:to>
    <xdr:sp textlink="">
      <xdr:nvSpPr>
        <xdr:cNvPr id="86" name="楕円 85">
          <a:extLst>
            <a:ext uri="{FF2B5EF4-FFF2-40B4-BE49-F238E27FC236}">
              <a16:creationId xmlns:a16="http://schemas.microsoft.com/office/drawing/2014/main" xmlns="" id="{00000000-0008-0000-0600-000056000000}"/>
            </a:ext>
          </a:extLst>
        </xdr:cNvPr>
        <xdr:cNvSpPr/>
      </xdr:nvSpPr>
      <xdr:spPr>
        <a:xfrm>
          <a:off x="2857500" y="65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112100</xdr:rowOff>
    </xdr:from>
    <xdr:ext cx="534377" cy="259045"/>
    <xdr:sp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171278</xdr:rowOff>
    </xdr:from>
    <xdr:to>
      <xdr:col>10</xdr:col>
      <xdr:colOff>165100</xdr:colOff>
      <xdr:row>38</xdr:row>
      <xdr:rowOff>101428</xdr:rowOff>
    </xdr:to>
    <xdr:sp textlink="">
      <xdr:nvSpPr>
        <xdr:cNvPr id="88" name="楕円 87">
          <a:extLst>
            <a:ext uri="{FF2B5EF4-FFF2-40B4-BE49-F238E27FC236}">
              <a16:creationId xmlns:a16="http://schemas.microsoft.com/office/drawing/2014/main" xmlns="" id="{00000000-0008-0000-0600-000058000000}"/>
            </a:ext>
          </a:extLst>
        </xdr:cNvPr>
        <xdr:cNvSpPr/>
      </xdr:nvSpPr>
      <xdr:spPr>
        <a:xfrm>
          <a:off x="1968500" y="65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92555</xdr:rowOff>
    </xdr:from>
    <xdr:ext cx="534377" cy="259045"/>
    <xdr:sp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6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100102</xdr:rowOff>
    </xdr:from>
    <xdr:to>
      <xdr:col>6</xdr:col>
      <xdr:colOff>38100</xdr:colOff>
      <xdr:row>39</xdr:row>
      <xdr:rowOff>30252</xdr:rowOff>
    </xdr:to>
    <xdr:sp textlink="">
      <xdr:nvSpPr>
        <xdr:cNvPr id="90" name="楕円 89">
          <a:extLst>
            <a:ext uri="{FF2B5EF4-FFF2-40B4-BE49-F238E27FC236}">
              <a16:creationId xmlns:a16="http://schemas.microsoft.com/office/drawing/2014/main" xmlns="" id="{00000000-0008-0000-0600-00005A000000}"/>
            </a:ext>
          </a:extLst>
        </xdr:cNvPr>
        <xdr:cNvSpPr/>
      </xdr:nvSpPr>
      <xdr:spPr>
        <a:xfrm>
          <a:off x="1079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21379</xdr:rowOff>
    </xdr:from>
    <xdr:ext cx="534377" cy="259045"/>
    <xdr:sp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67147</xdr:rowOff>
    </xdr:from>
    <xdr:to>
      <xdr:col>24</xdr:col>
      <xdr:colOff>63500</xdr:colOff>
      <xdr:row>57</xdr:row>
      <xdr:rowOff>74471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39797"/>
          <a:ext cx="8382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72414</xdr:rowOff>
    </xdr:from>
    <xdr:to>
      <xdr:col>19</xdr:col>
      <xdr:colOff>177800</xdr:colOff>
      <xdr:row>57</xdr:row>
      <xdr:rowOff>74471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84506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72414</xdr:rowOff>
    </xdr:from>
    <xdr:to>
      <xdr:col>15</xdr:col>
      <xdr:colOff>50800</xdr:colOff>
      <xdr:row>57</xdr:row>
      <xdr:rowOff>100253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845064"/>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97651</xdr:rowOff>
    </xdr:from>
    <xdr:to>
      <xdr:col>10</xdr:col>
      <xdr:colOff>114300</xdr:colOff>
      <xdr:row>57</xdr:row>
      <xdr:rowOff>100253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9870301"/>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16347</xdr:rowOff>
    </xdr:from>
    <xdr:to>
      <xdr:col>24</xdr:col>
      <xdr:colOff>114300</xdr:colOff>
      <xdr:row>57</xdr:row>
      <xdr:rowOff>117947</xdr:rowOff>
    </xdr:to>
    <xdr:sp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102724</xdr:rowOff>
    </xdr:from>
    <xdr:ext cx="534377" cy="259045"/>
    <xdr:sp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23671</xdr:rowOff>
    </xdr:from>
    <xdr:to>
      <xdr:col>20</xdr:col>
      <xdr:colOff>38100</xdr:colOff>
      <xdr:row>57</xdr:row>
      <xdr:rowOff>125271</xdr:rowOff>
    </xdr:to>
    <xdr:sp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79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116398</xdr:rowOff>
    </xdr:from>
    <xdr:ext cx="534377" cy="259045"/>
    <xdr:sp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21614</xdr:rowOff>
    </xdr:from>
    <xdr:to>
      <xdr:col>15</xdr:col>
      <xdr:colOff>101600</xdr:colOff>
      <xdr:row>57</xdr:row>
      <xdr:rowOff>123214</xdr:rowOff>
    </xdr:to>
    <xdr:sp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7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114341</xdr:rowOff>
    </xdr:from>
    <xdr:ext cx="534377" cy="259045"/>
    <xdr:sp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8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49453</xdr:rowOff>
    </xdr:from>
    <xdr:to>
      <xdr:col>10</xdr:col>
      <xdr:colOff>165100</xdr:colOff>
      <xdr:row>57</xdr:row>
      <xdr:rowOff>151053</xdr:rowOff>
    </xdr:to>
    <xdr:sp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8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142180</xdr:rowOff>
    </xdr:from>
    <xdr:ext cx="534377" cy="259045"/>
    <xdr:sp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9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46851</xdr:rowOff>
    </xdr:from>
    <xdr:to>
      <xdr:col>6</xdr:col>
      <xdr:colOff>38100</xdr:colOff>
      <xdr:row>57</xdr:row>
      <xdr:rowOff>148451</xdr:rowOff>
    </xdr:to>
    <xdr:sp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8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139578</xdr:rowOff>
    </xdr:from>
    <xdr:ext cx="534377" cy="259045"/>
    <xdr:sp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9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110440</xdr:rowOff>
    </xdr:from>
    <xdr:to>
      <xdr:col>24</xdr:col>
      <xdr:colOff>63500</xdr:colOff>
      <xdr:row>77</xdr:row>
      <xdr:rowOff>132293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312090"/>
          <a:ext cx="8382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120177</xdr:rowOff>
    </xdr:from>
    <xdr:to>
      <xdr:col>19</xdr:col>
      <xdr:colOff>177800</xdr:colOff>
      <xdr:row>77</xdr:row>
      <xdr:rowOff>132293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32182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77</xdr:row>
      <xdr:rowOff>120177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305185"/>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103535</xdr:rowOff>
    </xdr:from>
    <xdr:to>
      <xdr:col>10</xdr:col>
      <xdr:colOff>114300</xdr:colOff>
      <xdr:row>77</xdr:row>
      <xdr:rowOff>112406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305185"/>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59640</xdr:rowOff>
    </xdr:from>
    <xdr:to>
      <xdr:col>24</xdr:col>
      <xdr:colOff>114300</xdr:colOff>
      <xdr:row>77</xdr:row>
      <xdr:rowOff>161240</xdr:rowOff>
    </xdr:to>
    <xdr:sp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82517</xdr:rowOff>
    </xdr:from>
    <xdr:ext cx="469744" cy="259045"/>
    <xdr:sp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1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81493</xdr:rowOff>
    </xdr:from>
    <xdr:to>
      <xdr:col>20</xdr:col>
      <xdr:colOff>38100</xdr:colOff>
      <xdr:row>78</xdr:row>
      <xdr:rowOff>11643</xdr:rowOff>
    </xdr:to>
    <xdr:sp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2770</xdr:rowOff>
    </xdr:from>
    <xdr:ext cx="469744" cy="259045"/>
    <xdr:sp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3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69377</xdr:rowOff>
    </xdr:from>
    <xdr:to>
      <xdr:col>15</xdr:col>
      <xdr:colOff>101600</xdr:colOff>
      <xdr:row>77</xdr:row>
      <xdr:rowOff>170977</xdr:rowOff>
    </xdr:to>
    <xdr:sp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16054</xdr:rowOff>
    </xdr:from>
    <xdr:ext cx="469744" cy="259045"/>
    <xdr:sp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52735</xdr:rowOff>
    </xdr:from>
    <xdr:to>
      <xdr:col>10</xdr:col>
      <xdr:colOff>165100</xdr:colOff>
      <xdr:row>77</xdr:row>
      <xdr:rowOff>154335</xdr:rowOff>
    </xdr:to>
    <xdr:sp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170862</xdr:rowOff>
    </xdr:from>
    <xdr:ext cx="469744" cy="259045"/>
    <xdr:sp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0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61606</xdr:rowOff>
    </xdr:from>
    <xdr:to>
      <xdr:col>6</xdr:col>
      <xdr:colOff>38100</xdr:colOff>
      <xdr:row>77</xdr:row>
      <xdr:rowOff>163206</xdr:rowOff>
    </xdr:to>
    <xdr:sp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2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8283</xdr:rowOff>
    </xdr:from>
    <xdr:ext cx="469744" cy="259045"/>
    <xdr:sp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0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75425</xdr:rowOff>
    </xdr:from>
    <xdr:to>
      <xdr:col>24</xdr:col>
      <xdr:colOff>63500</xdr:colOff>
      <xdr:row>95</xdr:row>
      <xdr:rowOff>56859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191725"/>
          <a:ext cx="838200" cy="1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118835</xdr:rowOff>
    </xdr:from>
    <xdr:to>
      <xdr:col>19</xdr:col>
      <xdr:colOff>177800</xdr:colOff>
      <xdr:row>95</xdr:row>
      <xdr:rowOff>56859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235135"/>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118835</xdr:rowOff>
    </xdr:from>
    <xdr:to>
      <xdr:col>15</xdr:col>
      <xdr:colOff>50800</xdr:colOff>
      <xdr:row>97</xdr:row>
      <xdr:rowOff>33756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235135"/>
          <a:ext cx="889000" cy="42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33756</xdr:rowOff>
    </xdr:from>
    <xdr:to>
      <xdr:col>10</xdr:col>
      <xdr:colOff>114300</xdr:colOff>
      <xdr:row>97</xdr:row>
      <xdr:rowOff>49428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6440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24625</xdr:rowOff>
    </xdr:from>
    <xdr:to>
      <xdr:col>24</xdr:col>
      <xdr:colOff>114300</xdr:colOff>
      <xdr:row>94</xdr:row>
      <xdr:rowOff>126225</xdr:rowOff>
    </xdr:to>
    <xdr:sp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1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47502</xdr:rowOff>
    </xdr:from>
    <xdr:ext cx="599010" cy="259045"/>
    <xdr:sp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99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6059</xdr:rowOff>
    </xdr:from>
    <xdr:to>
      <xdr:col>20</xdr:col>
      <xdr:colOff>38100</xdr:colOff>
      <xdr:row>95</xdr:row>
      <xdr:rowOff>107659</xdr:rowOff>
    </xdr:to>
    <xdr:sp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2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124186</xdr:rowOff>
    </xdr:from>
    <xdr:ext cx="599010" cy="259045"/>
    <xdr:sp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606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68035</xdr:rowOff>
    </xdr:from>
    <xdr:to>
      <xdr:col>15</xdr:col>
      <xdr:colOff>101600</xdr:colOff>
      <xdr:row>94</xdr:row>
      <xdr:rowOff>169635</xdr:rowOff>
    </xdr:to>
    <xdr:sp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1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14712</xdr:rowOff>
    </xdr:from>
    <xdr:ext cx="599010" cy="259045"/>
    <xdr:sp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59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154406</xdr:rowOff>
    </xdr:from>
    <xdr:to>
      <xdr:col>10</xdr:col>
      <xdr:colOff>165100</xdr:colOff>
      <xdr:row>97</xdr:row>
      <xdr:rowOff>84556</xdr:rowOff>
    </xdr:to>
    <xdr:sp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101083</xdr:rowOff>
    </xdr:from>
    <xdr:ext cx="534377" cy="259045"/>
    <xdr:sp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3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170078</xdr:rowOff>
    </xdr:from>
    <xdr:to>
      <xdr:col>6</xdr:col>
      <xdr:colOff>38100</xdr:colOff>
      <xdr:row>97</xdr:row>
      <xdr:rowOff>100228</xdr:rowOff>
    </xdr:to>
    <xdr:sp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116755</xdr:rowOff>
    </xdr:from>
    <xdr:ext cx="534377" cy="259045"/>
    <xdr:sp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18477</xdr:rowOff>
    </xdr:from>
    <xdr:to>
      <xdr:col>55</xdr:col>
      <xdr:colOff>0</xdr:colOff>
      <xdr:row>37</xdr:row>
      <xdr:rowOff>134496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362127"/>
          <a:ext cx="838200" cy="1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18477</xdr:rowOff>
    </xdr:from>
    <xdr:to>
      <xdr:col>50</xdr:col>
      <xdr:colOff>114300</xdr:colOff>
      <xdr:row>37</xdr:row>
      <xdr:rowOff>151642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362127"/>
          <a:ext cx="889000" cy="1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142258</xdr:rowOff>
    </xdr:from>
    <xdr:to>
      <xdr:col>45</xdr:col>
      <xdr:colOff>177800</xdr:colOff>
      <xdr:row>37</xdr:row>
      <xdr:rowOff>151642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5285758"/>
          <a:ext cx="889000" cy="120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142258</xdr:rowOff>
    </xdr:from>
    <xdr:to>
      <xdr:col>41</xdr:col>
      <xdr:colOff>50800</xdr:colOff>
      <xdr:row>38</xdr:row>
      <xdr:rowOff>37603</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5285758"/>
          <a:ext cx="889000" cy="126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83696</xdr:rowOff>
    </xdr:from>
    <xdr:to>
      <xdr:col>55</xdr:col>
      <xdr:colOff>50800</xdr:colOff>
      <xdr:row>38</xdr:row>
      <xdr:rowOff>13846</xdr:rowOff>
    </xdr:to>
    <xdr:sp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4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62123</xdr:rowOff>
    </xdr:from>
    <xdr:ext cx="534377" cy="259045"/>
    <xdr:sp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40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139127</xdr:rowOff>
    </xdr:from>
    <xdr:to>
      <xdr:col>50</xdr:col>
      <xdr:colOff>165100</xdr:colOff>
      <xdr:row>37</xdr:row>
      <xdr:rowOff>69277</xdr:rowOff>
    </xdr:to>
    <xdr:sp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85804</xdr:rowOff>
    </xdr:from>
    <xdr:ext cx="534377" cy="259045"/>
    <xdr:sp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100842</xdr:rowOff>
    </xdr:from>
    <xdr:to>
      <xdr:col>46</xdr:col>
      <xdr:colOff>38100</xdr:colOff>
      <xdr:row>38</xdr:row>
      <xdr:rowOff>30992</xdr:rowOff>
    </xdr:to>
    <xdr:sp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47519</xdr:rowOff>
    </xdr:from>
    <xdr:ext cx="534377" cy="259045"/>
    <xdr:sp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2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91458</xdr:rowOff>
    </xdr:from>
    <xdr:to>
      <xdr:col>41</xdr:col>
      <xdr:colOff>101600</xdr:colOff>
      <xdr:row>31</xdr:row>
      <xdr:rowOff>21608</xdr:rowOff>
    </xdr:to>
    <xdr:sp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2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38135</xdr:rowOff>
    </xdr:from>
    <xdr:ext cx="599010" cy="259045"/>
    <xdr:sp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61795" y="50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158253</xdr:rowOff>
    </xdr:from>
    <xdr:to>
      <xdr:col>36</xdr:col>
      <xdr:colOff>165100</xdr:colOff>
      <xdr:row>38</xdr:row>
      <xdr:rowOff>88402</xdr:rowOff>
    </xdr:to>
    <xdr:sp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501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104930</xdr:rowOff>
    </xdr:from>
    <xdr:ext cx="534377" cy="259045"/>
    <xdr:sp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2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77467</xdr:rowOff>
    </xdr:from>
    <xdr:to>
      <xdr:col>55</xdr:col>
      <xdr:colOff>0</xdr:colOff>
      <xdr:row>57</xdr:row>
      <xdr:rowOff>88928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9850117"/>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53022</xdr:rowOff>
    </xdr:from>
    <xdr:to>
      <xdr:col>50</xdr:col>
      <xdr:colOff>114300</xdr:colOff>
      <xdr:row>57</xdr:row>
      <xdr:rowOff>88928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9825672"/>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53022</xdr:rowOff>
    </xdr:from>
    <xdr:to>
      <xdr:col>45</xdr:col>
      <xdr:colOff>177800</xdr:colOff>
      <xdr:row>57</xdr:row>
      <xdr:rowOff>71722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7861300" y="982567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65306</xdr:rowOff>
    </xdr:from>
    <xdr:to>
      <xdr:col>41</xdr:col>
      <xdr:colOff>50800</xdr:colOff>
      <xdr:row>57</xdr:row>
      <xdr:rowOff>71722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83795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26667</xdr:rowOff>
    </xdr:from>
    <xdr:to>
      <xdr:col>55</xdr:col>
      <xdr:colOff>50800</xdr:colOff>
      <xdr:row>57</xdr:row>
      <xdr:rowOff>128267</xdr:rowOff>
    </xdr:to>
    <xdr:sp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7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5094</xdr:rowOff>
    </xdr:from>
    <xdr:ext cx="534377" cy="259045"/>
    <xdr:sp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38128</xdr:rowOff>
    </xdr:from>
    <xdr:to>
      <xdr:col>50</xdr:col>
      <xdr:colOff>165100</xdr:colOff>
      <xdr:row>57</xdr:row>
      <xdr:rowOff>139728</xdr:rowOff>
    </xdr:to>
    <xdr:sp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130855</xdr:rowOff>
    </xdr:from>
    <xdr:ext cx="534377" cy="259045"/>
    <xdr:sp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990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2222</xdr:rowOff>
    </xdr:from>
    <xdr:to>
      <xdr:col>46</xdr:col>
      <xdr:colOff>38100</xdr:colOff>
      <xdr:row>57</xdr:row>
      <xdr:rowOff>103822</xdr:rowOff>
    </xdr:to>
    <xdr:sp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94949</xdr:rowOff>
    </xdr:from>
    <xdr:ext cx="534377" cy="259045"/>
    <xdr:sp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98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20922</xdr:rowOff>
    </xdr:from>
    <xdr:to>
      <xdr:col>41</xdr:col>
      <xdr:colOff>101600</xdr:colOff>
      <xdr:row>57</xdr:row>
      <xdr:rowOff>122522</xdr:rowOff>
    </xdr:to>
    <xdr:sp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7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113649</xdr:rowOff>
    </xdr:from>
    <xdr:ext cx="534377" cy="259045"/>
    <xdr:sp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8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14506</xdr:rowOff>
    </xdr:from>
    <xdr:to>
      <xdr:col>36</xdr:col>
      <xdr:colOff>165100</xdr:colOff>
      <xdr:row>57</xdr:row>
      <xdr:rowOff>116106</xdr:rowOff>
    </xdr:to>
    <xdr:sp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7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107233</xdr:rowOff>
    </xdr:from>
    <xdr:ext cx="534377" cy="259045"/>
    <xdr:sp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8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97313</xdr:rowOff>
    </xdr:from>
    <xdr:to>
      <xdr:col>55</xdr:col>
      <xdr:colOff>0</xdr:colOff>
      <xdr:row>77</xdr:row>
      <xdr:rowOff>168066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298963"/>
          <a:ext cx="8382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83598</xdr:rowOff>
    </xdr:from>
    <xdr:to>
      <xdr:col>50</xdr:col>
      <xdr:colOff>114300</xdr:colOff>
      <xdr:row>77</xdr:row>
      <xdr:rowOff>97313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2852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83598</xdr:rowOff>
    </xdr:from>
    <xdr:to>
      <xdr:col>45</xdr:col>
      <xdr:colOff>177800</xdr:colOff>
      <xdr:row>77</xdr:row>
      <xdr:rowOff>141205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28524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141205</xdr:rowOff>
    </xdr:from>
    <xdr:to>
      <xdr:col>41</xdr:col>
      <xdr:colOff>50800</xdr:colOff>
      <xdr:row>78</xdr:row>
      <xdr:rowOff>119945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3342855"/>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117266</xdr:rowOff>
    </xdr:from>
    <xdr:to>
      <xdr:col>55</xdr:col>
      <xdr:colOff>50800</xdr:colOff>
      <xdr:row>78</xdr:row>
      <xdr:rowOff>47416</xdr:rowOff>
    </xdr:to>
    <xdr:sp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3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140143</xdr:rowOff>
    </xdr:from>
    <xdr:ext cx="534377" cy="259045"/>
    <xdr:sp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1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46513</xdr:rowOff>
    </xdr:from>
    <xdr:to>
      <xdr:col>50</xdr:col>
      <xdr:colOff>165100</xdr:colOff>
      <xdr:row>77</xdr:row>
      <xdr:rowOff>148113</xdr:rowOff>
    </xdr:to>
    <xdr:sp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2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164640</xdr:rowOff>
    </xdr:from>
    <xdr:ext cx="534377" cy="259045"/>
    <xdr:sp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0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32798</xdr:rowOff>
    </xdr:from>
    <xdr:to>
      <xdr:col>46</xdr:col>
      <xdr:colOff>38100</xdr:colOff>
      <xdr:row>77</xdr:row>
      <xdr:rowOff>134398</xdr:rowOff>
    </xdr:to>
    <xdr:sp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2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150925</xdr:rowOff>
    </xdr:from>
    <xdr:ext cx="534377" cy="259045"/>
    <xdr:sp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0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90405</xdr:rowOff>
    </xdr:from>
    <xdr:to>
      <xdr:col>41</xdr:col>
      <xdr:colOff>101600</xdr:colOff>
      <xdr:row>78</xdr:row>
      <xdr:rowOff>20555</xdr:rowOff>
    </xdr:to>
    <xdr:sp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2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11682</xdr:rowOff>
    </xdr:from>
    <xdr:ext cx="534377" cy="259045"/>
    <xdr:sp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3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69145</xdr:rowOff>
    </xdr:from>
    <xdr:to>
      <xdr:col>36</xdr:col>
      <xdr:colOff>165100</xdr:colOff>
      <xdr:row>78</xdr:row>
      <xdr:rowOff>170745</xdr:rowOff>
    </xdr:to>
    <xdr:sp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4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161872</xdr:rowOff>
    </xdr:from>
    <xdr:ext cx="469744" cy="259045"/>
    <xdr:sp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37428" y="135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xdr:rowOff>
    </xdr:from>
    <xdr:to>
      <xdr:col>55</xdr:col>
      <xdr:colOff>0</xdr:colOff>
      <xdr:row>98</xdr:row>
      <xdr:rowOff>49653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802202"/>
          <a:ext cx="838200" cy="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49653</xdr:rowOff>
    </xdr:from>
    <xdr:to>
      <xdr:col>50</xdr:col>
      <xdr:colOff>114300</xdr:colOff>
      <xdr:row>98</xdr:row>
      <xdr:rowOff>50981</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8750300" y="16851753"/>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50981</xdr:rowOff>
    </xdr:from>
    <xdr:to>
      <xdr:col>45</xdr:col>
      <xdr:colOff>177800</xdr:colOff>
      <xdr:row>98</xdr:row>
      <xdr:rowOff>81843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7861300" y="1685308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21633</xdr:rowOff>
    </xdr:from>
    <xdr:to>
      <xdr:col>41</xdr:col>
      <xdr:colOff>50800</xdr:colOff>
      <xdr:row>98</xdr:row>
      <xdr:rowOff>81843</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823733"/>
          <a:ext cx="889000" cy="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120752</xdr:rowOff>
    </xdr:from>
    <xdr:to>
      <xdr:col>55</xdr:col>
      <xdr:colOff>50800</xdr:colOff>
      <xdr:row>98</xdr:row>
      <xdr:rowOff>50902</xdr:rowOff>
    </xdr:to>
    <xdr:sp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7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99179</xdr:rowOff>
    </xdr:from>
    <xdr:ext cx="534377" cy="259045"/>
    <xdr:sp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7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170303</xdr:rowOff>
    </xdr:from>
    <xdr:to>
      <xdr:col>50</xdr:col>
      <xdr:colOff>165100</xdr:colOff>
      <xdr:row>98</xdr:row>
      <xdr:rowOff>100453</xdr:rowOff>
    </xdr:to>
    <xdr:sp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91580</xdr:rowOff>
    </xdr:from>
    <xdr:ext cx="534377" cy="259045"/>
    <xdr:sp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8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xdr:rowOff>
    </xdr:from>
    <xdr:to>
      <xdr:col>46</xdr:col>
      <xdr:colOff>38100</xdr:colOff>
      <xdr:row>98</xdr:row>
      <xdr:rowOff>101781</xdr:rowOff>
    </xdr:to>
    <xdr:sp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8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92908</xdr:rowOff>
    </xdr:from>
    <xdr:ext cx="534377" cy="259045"/>
    <xdr:sp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8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31043</xdr:rowOff>
    </xdr:from>
    <xdr:to>
      <xdr:col>41</xdr:col>
      <xdr:colOff>101600</xdr:colOff>
      <xdr:row>98</xdr:row>
      <xdr:rowOff>132643</xdr:rowOff>
    </xdr:to>
    <xdr:sp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8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123770</xdr:rowOff>
    </xdr:from>
    <xdr:ext cx="534377" cy="259045"/>
    <xdr:sp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9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142283</xdr:rowOff>
    </xdr:from>
    <xdr:to>
      <xdr:col>36</xdr:col>
      <xdr:colOff>165100</xdr:colOff>
      <xdr:row>98</xdr:row>
      <xdr:rowOff>72433</xdr:rowOff>
    </xdr:to>
    <xdr:sp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7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63560</xdr:rowOff>
    </xdr:from>
    <xdr:ext cx="534377" cy="259045"/>
    <xdr:sp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8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159474</xdr:rowOff>
    </xdr:from>
    <xdr:to>
      <xdr:col>85</xdr:col>
      <xdr:colOff>127000</xdr:colOff>
      <xdr:row>77</xdr:row>
      <xdr:rowOff>4239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5481300" y="13189674"/>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4239</xdr:rowOff>
    </xdr:from>
    <xdr:to>
      <xdr:col>81</xdr:col>
      <xdr:colOff>50800</xdr:colOff>
      <xdr:row>77</xdr:row>
      <xdr:rowOff>30789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4592300" y="13205889"/>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30789</xdr:rowOff>
    </xdr:from>
    <xdr:to>
      <xdr:col>76</xdr:col>
      <xdr:colOff>114300</xdr:colOff>
      <xdr:row>77</xdr:row>
      <xdr:rowOff>49518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3703300" y="13232439"/>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49518</xdr:rowOff>
    </xdr:from>
    <xdr:to>
      <xdr:col>71</xdr:col>
      <xdr:colOff>177800</xdr:colOff>
      <xdr:row>77</xdr:row>
      <xdr:rowOff>67610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2814300" y="1325116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108674</xdr:rowOff>
    </xdr:from>
    <xdr:to>
      <xdr:col>85</xdr:col>
      <xdr:colOff>177800</xdr:colOff>
      <xdr:row>77</xdr:row>
      <xdr:rowOff>38824</xdr:rowOff>
    </xdr:to>
    <xdr:sp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87101</xdr:rowOff>
    </xdr:from>
    <xdr:ext cx="534377" cy="259045"/>
    <xdr:sp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31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124889</xdr:rowOff>
    </xdr:from>
    <xdr:to>
      <xdr:col>81</xdr:col>
      <xdr:colOff>101600</xdr:colOff>
      <xdr:row>77</xdr:row>
      <xdr:rowOff>55039</xdr:rowOff>
    </xdr:to>
    <xdr:sp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46166</xdr:rowOff>
    </xdr:from>
    <xdr:ext cx="534377" cy="259045"/>
    <xdr:sp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151439</xdr:rowOff>
    </xdr:from>
    <xdr:to>
      <xdr:col>76</xdr:col>
      <xdr:colOff>165100</xdr:colOff>
      <xdr:row>77</xdr:row>
      <xdr:rowOff>81589</xdr:rowOff>
    </xdr:to>
    <xdr:sp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1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72716</xdr:rowOff>
    </xdr:from>
    <xdr:ext cx="534377" cy="259045"/>
    <xdr:sp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327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170168</xdr:rowOff>
    </xdr:from>
    <xdr:to>
      <xdr:col>72</xdr:col>
      <xdr:colOff>38100</xdr:colOff>
      <xdr:row>77</xdr:row>
      <xdr:rowOff>100318</xdr:rowOff>
    </xdr:to>
    <xdr:sp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32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91445</xdr:rowOff>
    </xdr:from>
    <xdr:ext cx="534377" cy="259045"/>
    <xdr:sp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32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16810</xdr:rowOff>
    </xdr:from>
    <xdr:to>
      <xdr:col>67</xdr:col>
      <xdr:colOff>101600</xdr:colOff>
      <xdr:row>77</xdr:row>
      <xdr:rowOff>118410</xdr:rowOff>
    </xdr:to>
    <xdr:sp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32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109537</xdr:rowOff>
    </xdr:from>
    <xdr:ext cx="534377" cy="259045"/>
    <xdr:sp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33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積立金グラフ枠">
          <a:extLst>
            <a:ext uri="{FF2B5EF4-FFF2-40B4-BE49-F238E27FC236}">
              <a16:creationId xmlns:a16="http://schemas.microsoft.com/office/drawing/2014/main" xmlns=""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textlink="">
      <xdr:nvSpPr>
        <xdr:cNvPr id="682" name="積立金最小値テキスト">
          <a:extLst>
            <a:ext uri="{FF2B5EF4-FFF2-40B4-BE49-F238E27FC236}">
              <a16:creationId xmlns:a16="http://schemas.microsoft.com/office/drawing/2014/main" xmlns=""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textlink="">
      <xdr:nvSpPr>
        <xdr:cNvPr id="684" name="積立金最大値テキスト">
          <a:extLst>
            <a:ext uri="{FF2B5EF4-FFF2-40B4-BE49-F238E27FC236}">
              <a16:creationId xmlns:a16="http://schemas.microsoft.com/office/drawing/2014/main" xmlns=""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35714</xdr:rowOff>
    </xdr:from>
    <xdr:to>
      <xdr:col>85</xdr:col>
      <xdr:colOff>127000</xdr:colOff>
      <xdr:row>98</xdr:row>
      <xdr:rowOff>64523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5481300" y="16837814"/>
          <a:ext cx="838200" cy="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textlink="">
      <xdr:nvSpPr>
        <xdr:cNvPr id="687" name="積立金平均値テキスト">
          <a:extLst>
            <a:ext uri="{FF2B5EF4-FFF2-40B4-BE49-F238E27FC236}">
              <a16:creationId xmlns:a16="http://schemas.microsoft.com/office/drawing/2014/main" xmlns=""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27330</xdr:rowOff>
    </xdr:from>
    <xdr:to>
      <xdr:col>81</xdr:col>
      <xdr:colOff>50800</xdr:colOff>
      <xdr:row>98</xdr:row>
      <xdr:rowOff>64523</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4592300" y="16829430"/>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27330</xdr:rowOff>
    </xdr:from>
    <xdr:to>
      <xdr:col>76</xdr:col>
      <xdr:colOff>114300</xdr:colOff>
      <xdr:row>98</xdr:row>
      <xdr:rowOff>106621</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3703300" y="16829430"/>
          <a:ext cx="889000" cy="7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106621</xdr:rowOff>
    </xdr:from>
    <xdr:to>
      <xdr:col>71</xdr:col>
      <xdr:colOff>177800</xdr:colOff>
      <xdr:row>98</xdr:row>
      <xdr:rowOff>124923</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2814300" y="16908721"/>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156364</xdr:rowOff>
    </xdr:from>
    <xdr:to>
      <xdr:col>85</xdr:col>
      <xdr:colOff>177800</xdr:colOff>
      <xdr:row>98</xdr:row>
      <xdr:rowOff>86514</xdr:rowOff>
    </xdr:to>
    <xdr:sp textlink="">
      <xdr:nvSpPr>
        <xdr:cNvPr id="705" name="楕円 704">
          <a:extLst>
            <a:ext uri="{FF2B5EF4-FFF2-40B4-BE49-F238E27FC236}">
              <a16:creationId xmlns:a16="http://schemas.microsoft.com/office/drawing/2014/main" xmlns="" id="{00000000-0008-0000-0600-0000C1020000}"/>
            </a:ext>
          </a:extLst>
        </xdr:cNvPr>
        <xdr:cNvSpPr/>
      </xdr:nvSpPr>
      <xdr:spPr>
        <a:xfrm>
          <a:off x="16268700" y="167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115741</xdr:rowOff>
    </xdr:from>
    <xdr:ext cx="534377" cy="259045"/>
    <xdr:sp textlink="">
      <xdr:nvSpPr>
        <xdr:cNvPr id="706" name="積立金該当値テキスト">
          <a:extLst>
            <a:ext uri="{FF2B5EF4-FFF2-40B4-BE49-F238E27FC236}">
              <a16:creationId xmlns:a16="http://schemas.microsoft.com/office/drawing/2014/main" xmlns="" id="{00000000-0008-0000-0600-0000C2020000}"/>
            </a:ext>
          </a:extLst>
        </xdr:cNvPr>
        <xdr:cNvSpPr txBox="1"/>
      </xdr:nvSpPr>
      <xdr:spPr>
        <a:xfrm>
          <a:off x="16370300" y="165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13723</xdr:rowOff>
    </xdr:from>
    <xdr:to>
      <xdr:col>81</xdr:col>
      <xdr:colOff>101600</xdr:colOff>
      <xdr:row>98</xdr:row>
      <xdr:rowOff>115323</xdr:rowOff>
    </xdr:to>
    <xdr:sp textlink="">
      <xdr:nvSpPr>
        <xdr:cNvPr id="707" name="楕円 706">
          <a:extLst>
            <a:ext uri="{FF2B5EF4-FFF2-40B4-BE49-F238E27FC236}">
              <a16:creationId xmlns:a16="http://schemas.microsoft.com/office/drawing/2014/main" xmlns="" id="{00000000-0008-0000-0600-0000C3020000}"/>
            </a:ext>
          </a:extLst>
        </xdr:cNvPr>
        <xdr:cNvSpPr/>
      </xdr:nvSpPr>
      <xdr:spPr>
        <a:xfrm>
          <a:off x="15430500" y="168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106450</xdr:rowOff>
    </xdr:from>
    <xdr:ext cx="534377" cy="259045"/>
    <xdr:sp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5214111" y="169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147980</xdr:rowOff>
    </xdr:from>
    <xdr:to>
      <xdr:col>76</xdr:col>
      <xdr:colOff>165100</xdr:colOff>
      <xdr:row>98</xdr:row>
      <xdr:rowOff>78130</xdr:rowOff>
    </xdr:to>
    <xdr:sp textlink="">
      <xdr:nvSpPr>
        <xdr:cNvPr id="709" name="楕円 708">
          <a:extLst>
            <a:ext uri="{FF2B5EF4-FFF2-40B4-BE49-F238E27FC236}">
              <a16:creationId xmlns:a16="http://schemas.microsoft.com/office/drawing/2014/main" xmlns="" id="{00000000-0008-0000-0600-0000C5020000}"/>
            </a:ext>
          </a:extLst>
        </xdr:cNvPr>
        <xdr:cNvSpPr/>
      </xdr:nvSpPr>
      <xdr:spPr>
        <a:xfrm>
          <a:off x="14541500" y="167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69257</xdr:rowOff>
    </xdr:from>
    <xdr:ext cx="534377" cy="259045"/>
    <xdr:sp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325111" y="168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55821</xdr:rowOff>
    </xdr:from>
    <xdr:to>
      <xdr:col>72</xdr:col>
      <xdr:colOff>38100</xdr:colOff>
      <xdr:row>98</xdr:row>
      <xdr:rowOff>157421</xdr:rowOff>
    </xdr:to>
    <xdr:sp textlink="">
      <xdr:nvSpPr>
        <xdr:cNvPr id="711" name="楕円 710">
          <a:extLst>
            <a:ext uri="{FF2B5EF4-FFF2-40B4-BE49-F238E27FC236}">
              <a16:creationId xmlns:a16="http://schemas.microsoft.com/office/drawing/2014/main" xmlns="" id="{00000000-0008-0000-0600-0000C7020000}"/>
            </a:ext>
          </a:extLst>
        </xdr:cNvPr>
        <xdr:cNvSpPr/>
      </xdr:nvSpPr>
      <xdr:spPr>
        <a:xfrm>
          <a:off x="136525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148548</xdr:rowOff>
    </xdr:from>
    <xdr:ext cx="469744" cy="259045"/>
    <xdr:sp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3468428" y="1695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74123</xdr:rowOff>
    </xdr:from>
    <xdr:to>
      <xdr:col>67</xdr:col>
      <xdr:colOff>101600</xdr:colOff>
      <xdr:row>99</xdr:row>
      <xdr:rowOff>4273</xdr:rowOff>
    </xdr:to>
    <xdr:sp textlink="">
      <xdr:nvSpPr>
        <xdr:cNvPr id="713" name="楕円 712">
          <a:extLst>
            <a:ext uri="{FF2B5EF4-FFF2-40B4-BE49-F238E27FC236}">
              <a16:creationId xmlns:a16="http://schemas.microsoft.com/office/drawing/2014/main" xmlns="" id="{00000000-0008-0000-0600-0000C9020000}"/>
            </a:ext>
          </a:extLst>
        </xdr:cNvPr>
        <xdr:cNvSpPr/>
      </xdr:nvSpPr>
      <xdr:spPr>
        <a:xfrm>
          <a:off x="12763500" y="168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166850</xdr:rowOff>
    </xdr:from>
    <xdr:ext cx="469744" cy="259045"/>
    <xdr:sp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2579428" y="1696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48534</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392184"/>
          <a:ext cx="838200" cy="2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48534</xdr:rowOff>
    </xdr:from>
    <xdr:to>
      <xdr:col>111</xdr:col>
      <xdr:colOff>177800</xdr:colOff>
      <xdr:row>37</xdr:row>
      <xdr:rowOff>61062</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392184"/>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61062</xdr:rowOff>
    </xdr:from>
    <xdr:to>
      <xdr:col>107</xdr:col>
      <xdr:colOff>50800</xdr:colOff>
      <xdr:row>37</xdr:row>
      <xdr:rowOff>73315</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404712"/>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73315</xdr:rowOff>
    </xdr:from>
    <xdr:to>
      <xdr:col>102</xdr:col>
      <xdr:colOff>114300</xdr:colOff>
      <xdr:row>37</xdr:row>
      <xdr:rowOff>92791</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41696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169184</xdr:rowOff>
    </xdr:from>
    <xdr:to>
      <xdr:col>112</xdr:col>
      <xdr:colOff>38100</xdr:colOff>
      <xdr:row>37</xdr:row>
      <xdr:rowOff>99334</xdr:rowOff>
    </xdr:to>
    <xdr:sp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3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115861</xdr:rowOff>
    </xdr:from>
    <xdr:ext cx="469744" cy="259045"/>
    <xdr:sp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11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10262</xdr:rowOff>
    </xdr:from>
    <xdr:to>
      <xdr:col>107</xdr:col>
      <xdr:colOff>101600</xdr:colOff>
      <xdr:row>37</xdr:row>
      <xdr:rowOff>111862</xdr:rowOff>
    </xdr:to>
    <xdr:sp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128389</xdr:rowOff>
    </xdr:from>
    <xdr:ext cx="469744" cy="259045"/>
    <xdr:sp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22515</xdr:rowOff>
    </xdr:from>
    <xdr:to>
      <xdr:col>102</xdr:col>
      <xdr:colOff>165100</xdr:colOff>
      <xdr:row>37</xdr:row>
      <xdr:rowOff>124115</xdr:rowOff>
    </xdr:to>
    <xdr:sp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3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140642</xdr:rowOff>
    </xdr:from>
    <xdr:ext cx="469744" cy="259045"/>
    <xdr:sp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61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41991</xdr:rowOff>
    </xdr:from>
    <xdr:to>
      <xdr:col>98</xdr:col>
      <xdr:colOff>38100</xdr:colOff>
      <xdr:row>37</xdr:row>
      <xdr:rowOff>143591</xdr:rowOff>
    </xdr:to>
    <xdr:sp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160118</xdr:rowOff>
    </xdr:from>
    <xdr:ext cx="469744" cy="259045"/>
    <xdr:sp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61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40487</xdr:rowOff>
    </xdr:from>
    <xdr:to>
      <xdr:col>116</xdr:col>
      <xdr:colOff>63500</xdr:colOff>
      <xdr:row>58</xdr:row>
      <xdr:rowOff>41036</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998458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41036</xdr:rowOff>
    </xdr:from>
    <xdr:to>
      <xdr:col>111</xdr:col>
      <xdr:colOff>177800</xdr:colOff>
      <xdr:row>58</xdr:row>
      <xdr:rowOff>41402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998513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41402</xdr:rowOff>
    </xdr:from>
    <xdr:to>
      <xdr:col>107</xdr:col>
      <xdr:colOff>50800</xdr:colOff>
      <xdr:row>58</xdr:row>
      <xdr:rowOff>41677</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998550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41677</xdr:rowOff>
    </xdr:from>
    <xdr:to>
      <xdr:col>102</xdr:col>
      <xdr:colOff>114300</xdr:colOff>
      <xdr:row>58</xdr:row>
      <xdr:rowOff>42225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18656300" y="998577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161137</xdr:rowOff>
    </xdr:from>
    <xdr:to>
      <xdr:col>116</xdr:col>
      <xdr:colOff>114300</xdr:colOff>
      <xdr:row>58</xdr:row>
      <xdr:rowOff>91287</xdr:rowOff>
    </xdr:to>
    <xdr:sp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120514</xdr:rowOff>
    </xdr:from>
    <xdr:ext cx="469744" cy="259045"/>
    <xdr:sp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7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161686</xdr:rowOff>
    </xdr:from>
    <xdr:to>
      <xdr:col>112</xdr:col>
      <xdr:colOff>38100</xdr:colOff>
      <xdr:row>58</xdr:row>
      <xdr:rowOff>91836</xdr:rowOff>
    </xdr:to>
    <xdr:sp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108363</xdr:rowOff>
    </xdr:from>
    <xdr:ext cx="469744" cy="259045"/>
    <xdr:sp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970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162052</xdr:rowOff>
    </xdr:from>
    <xdr:to>
      <xdr:col>107</xdr:col>
      <xdr:colOff>101600</xdr:colOff>
      <xdr:row>58</xdr:row>
      <xdr:rowOff>92202</xdr:rowOff>
    </xdr:to>
    <xdr:sp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83329</xdr:rowOff>
    </xdr:from>
    <xdr:ext cx="469744" cy="259045"/>
    <xdr:sp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162327</xdr:rowOff>
    </xdr:from>
    <xdr:to>
      <xdr:col>102</xdr:col>
      <xdr:colOff>165100</xdr:colOff>
      <xdr:row>58</xdr:row>
      <xdr:rowOff>92477</xdr:rowOff>
    </xdr:to>
    <xdr:sp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83604</xdr:rowOff>
    </xdr:from>
    <xdr:ext cx="469744" cy="259045"/>
    <xdr:sp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1002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162875</xdr:rowOff>
    </xdr:from>
    <xdr:to>
      <xdr:col>98</xdr:col>
      <xdr:colOff>38100</xdr:colOff>
      <xdr:row>58</xdr:row>
      <xdr:rowOff>93025</xdr:rowOff>
    </xdr:to>
    <xdr:sp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9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84152</xdr:rowOff>
    </xdr:from>
    <xdr:ext cx="469744" cy="259045"/>
    <xdr:sp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100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33001</xdr:rowOff>
    </xdr:from>
    <xdr:to>
      <xdr:col>116</xdr:col>
      <xdr:colOff>63500</xdr:colOff>
      <xdr:row>76</xdr:row>
      <xdr:rowOff>60758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063201"/>
          <a:ext cx="838200" cy="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60758</xdr:rowOff>
    </xdr:from>
    <xdr:to>
      <xdr:col>111</xdr:col>
      <xdr:colOff>177800</xdr:colOff>
      <xdr:row>76</xdr:row>
      <xdr:rowOff>74988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090958"/>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55632</xdr:rowOff>
    </xdr:from>
    <xdr:to>
      <xdr:col>107</xdr:col>
      <xdr:colOff>50800</xdr:colOff>
      <xdr:row>76</xdr:row>
      <xdr:rowOff>74988</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3085832"/>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55632</xdr:rowOff>
    </xdr:from>
    <xdr:to>
      <xdr:col>102</xdr:col>
      <xdr:colOff>114300</xdr:colOff>
      <xdr:row>76</xdr:row>
      <xdr:rowOff>137491</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3085832"/>
          <a:ext cx="889000" cy="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153651</xdr:rowOff>
    </xdr:from>
    <xdr:to>
      <xdr:col>116</xdr:col>
      <xdr:colOff>114300</xdr:colOff>
      <xdr:row>76</xdr:row>
      <xdr:rowOff>83801</xdr:rowOff>
    </xdr:to>
    <xdr:sp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0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5078</xdr:rowOff>
    </xdr:from>
    <xdr:ext cx="534377" cy="259045"/>
    <xdr:sp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8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9958</xdr:rowOff>
    </xdr:from>
    <xdr:to>
      <xdr:col>112</xdr:col>
      <xdr:colOff>38100</xdr:colOff>
      <xdr:row>76</xdr:row>
      <xdr:rowOff>111558</xdr:rowOff>
    </xdr:to>
    <xdr:sp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128084</xdr:rowOff>
    </xdr:from>
    <xdr:ext cx="534377" cy="259045"/>
    <xdr:sp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8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24188</xdr:rowOff>
    </xdr:from>
    <xdr:to>
      <xdr:col>107</xdr:col>
      <xdr:colOff>101600</xdr:colOff>
      <xdr:row>76</xdr:row>
      <xdr:rowOff>125788</xdr:rowOff>
    </xdr:to>
    <xdr:sp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142314</xdr:rowOff>
    </xdr:from>
    <xdr:ext cx="534377" cy="259045"/>
    <xdr:sp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2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4832</xdr:rowOff>
    </xdr:from>
    <xdr:to>
      <xdr:col>102</xdr:col>
      <xdr:colOff>165100</xdr:colOff>
      <xdr:row>76</xdr:row>
      <xdr:rowOff>106432</xdr:rowOff>
    </xdr:to>
    <xdr:sp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122959</xdr:rowOff>
    </xdr:from>
    <xdr:ext cx="534377" cy="259045"/>
    <xdr:sp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2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86691</xdr:rowOff>
    </xdr:from>
    <xdr:to>
      <xdr:col>98</xdr:col>
      <xdr:colOff>38100</xdr:colOff>
      <xdr:row>77</xdr:row>
      <xdr:rowOff>16841</xdr:rowOff>
    </xdr:to>
    <xdr:sp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33367</xdr:rowOff>
    </xdr:from>
    <xdr:ext cx="534377" cy="259045"/>
    <xdr:sp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8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●人件費は、行財政改革による職員削減効果で、近年、総額は増えているが類似団体よりも下回っている。　　　　　　　　　　　　　　　　●扶助費は、障害者福祉サービス事業費や障害児通所給付事業費などの経常的なもののほか、</a:t>
          </a:r>
          <a:r>
            <a:rPr kumimoji="1" lang="ja-JP" altLang="en-US" sz="1100" b="0" i="0" baseline="0">
              <a:solidFill>
                <a:schemeClr val="dk1"/>
              </a:solidFill>
              <a:effectLst/>
              <a:latin typeface="+mn-lt"/>
              <a:ea typeface="+mn-ea"/>
              <a:cs typeface="+mn-cs"/>
            </a:rPr>
            <a:t>物価高騰対策事業の実施</a:t>
          </a:r>
          <a:r>
            <a:rPr kumimoji="1" lang="ja-JP" altLang="ja-JP" sz="1100" b="0" i="0" baseline="0">
              <a:solidFill>
                <a:schemeClr val="dk1"/>
              </a:solidFill>
              <a:effectLst/>
              <a:latin typeface="+mn-lt"/>
              <a:ea typeface="+mn-ea"/>
              <a:cs typeface="+mn-cs"/>
            </a:rPr>
            <a:t>で類似団体よりも大幅に上回っている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度</a:t>
          </a:r>
          <a:r>
            <a:rPr kumimoji="1" lang="ja-JP" altLang="en-US" sz="1100" b="0" i="0" baseline="0">
              <a:solidFill>
                <a:schemeClr val="dk1"/>
              </a:solidFill>
              <a:effectLst/>
              <a:latin typeface="+mn-lt"/>
              <a:ea typeface="+mn-ea"/>
              <a:cs typeface="+mn-cs"/>
            </a:rPr>
            <a:t>に実施した</a:t>
          </a:r>
          <a:r>
            <a:rPr kumimoji="1" lang="ja-JP" altLang="ja-JP" sz="1100" b="0" i="0" baseline="0">
              <a:solidFill>
                <a:schemeClr val="dk1"/>
              </a:solidFill>
              <a:effectLst/>
              <a:latin typeface="+mn-lt"/>
              <a:ea typeface="+mn-ea"/>
              <a:cs typeface="+mn-cs"/>
            </a:rPr>
            <a:t>物価高騰対策</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商品券事業</a:t>
          </a:r>
          <a:r>
            <a:rPr kumimoji="1" lang="ja-JP" altLang="en-US" sz="1100" b="0" i="0" baseline="0">
              <a:solidFill>
                <a:schemeClr val="dk1"/>
              </a:solidFill>
              <a:effectLst/>
              <a:latin typeface="+mn-lt"/>
              <a:ea typeface="+mn-ea"/>
              <a:cs typeface="+mn-cs"/>
            </a:rPr>
            <a:t>の事業費が減額となったことから類似団体を下回った</a:t>
          </a:r>
          <a:r>
            <a:rPr kumimoji="1" lang="ja-JP" altLang="ja-JP" sz="1100" b="0" i="0" baseline="0">
              <a:solidFill>
                <a:schemeClr val="dk1"/>
              </a:solidFill>
              <a:effectLst/>
              <a:latin typeface="+mn-lt"/>
              <a:ea typeface="+mn-ea"/>
              <a:cs typeface="+mn-cs"/>
            </a:rPr>
            <a:t>。　　　　　　　　　　　　　●積立金は、減債基金や退職手当基金、公共施設等整備基金に積立てたため、類似団体</a:t>
          </a:r>
          <a:r>
            <a:rPr kumimoji="1" lang="ja-JP" altLang="en-US" sz="1100" b="0" i="0" baseline="0">
              <a:solidFill>
                <a:schemeClr val="dk1"/>
              </a:solidFill>
              <a:effectLst/>
              <a:latin typeface="+mn-lt"/>
              <a:ea typeface="+mn-ea"/>
              <a:cs typeface="+mn-cs"/>
            </a:rPr>
            <a:t>を上回った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●物件費は、過去の行財政改革の効果で、いずれの年も類似団体を下回っている。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●普通建設事業費は、頃末南地区都市再生整備事業等</a:t>
          </a:r>
          <a:r>
            <a:rPr kumimoji="1" lang="ja-JP" altLang="en-US" sz="1100" b="0" i="0" baseline="0">
              <a:solidFill>
                <a:schemeClr val="dk1"/>
              </a:solidFill>
              <a:effectLst/>
              <a:latin typeface="+mn-lt"/>
              <a:ea typeface="+mn-ea"/>
              <a:cs typeface="+mn-cs"/>
            </a:rPr>
            <a:t>などは減額となったが、児童数増加に伴う学校施設の増築や、町営住宅の除却工事を行ったことにより増加している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●公債費は、施設の老朽化により投資的事業費が増加していることもあり、今後も増える見込みであるが、類似団体より下回っている。</a:t>
          </a:r>
          <a:endParaRPr lang="ja-JP" altLang="ja-JP" sz="1400">
            <a:effectLst/>
          </a:endParaRPr>
        </a:p>
        <a:p>
          <a:r>
            <a:rPr kumimoji="1" lang="ja-JP" altLang="ja-JP" sz="1100" b="0" i="0" baseline="0">
              <a:solidFill>
                <a:schemeClr val="dk1"/>
              </a:solidFill>
              <a:effectLst/>
              <a:latin typeface="+mn-lt"/>
              <a:ea typeface="+mn-ea"/>
              <a:cs typeface="+mn-cs"/>
            </a:rPr>
            <a:t>●繰出金は、後期高齢者医療、介護保険への繰出金が増加したため、類似団体よりも上回っている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福岡県水巻町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27,651
27,188
11.01
12,764,480
12,011,399
701,533
6,374,822
7,523,542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68834</xdr:rowOff>
    </xdr:from>
    <xdr:to>
      <xdr:col>24</xdr:col>
      <xdr:colOff>63500</xdr:colOff>
      <xdr:row>35</xdr:row>
      <xdr:rowOff>84836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6958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90932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855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74168</xdr:rowOff>
    </xdr:from>
    <xdr:to>
      <xdr:col>15</xdr:col>
      <xdr:colOff>50800</xdr:colOff>
      <xdr:row>35</xdr:row>
      <xdr:rowOff>90932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7491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9779</xdr:rowOff>
    </xdr:from>
    <xdr:to>
      <xdr:col>10</xdr:col>
      <xdr:colOff>114300</xdr:colOff>
      <xdr:row>35</xdr:row>
      <xdr:rowOff>74168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10529"/>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18034</xdr:rowOff>
    </xdr:from>
    <xdr:to>
      <xdr:col>24</xdr:col>
      <xdr:colOff>114300</xdr:colOff>
      <xdr:row>35</xdr:row>
      <xdr:rowOff>119634</xdr:rowOff>
    </xdr:to>
    <xdr:sp textlink="">
      <xdr:nvSpPr>
        <xdr:cNvPr id="80" name="楕円 79">
          <a:extLst>
            <a:ext uri="{FF2B5EF4-FFF2-40B4-BE49-F238E27FC236}">
              <a16:creationId xmlns:a16="http://schemas.microsoft.com/office/drawing/2014/main" xmlns="" id="{00000000-0008-0000-0700-000050000000}"/>
            </a:ext>
          </a:extLst>
        </xdr:cNvPr>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167911</xdr:rowOff>
    </xdr:from>
    <xdr:ext cx="469744" cy="259045"/>
    <xdr:sp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textlink="">
      <xdr:nvSpPr>
        <xdr:cNvPr id="82" name="楕円 81">
          <a:extLst>
            <a:ext uri="{FF2B5EF4-FFF2-40B4-BE49-F238E27FC236}">
              <a16:creationId xmlns:a16="http://schemas.microsoft.com/office/drawing/2014/main" xmlns="" id="{00000000-0008-0000-0700-000052000000}"/>
            </a:ext>
          </a:extLst>
        </xdr:cNvPr>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40132</xdr:rowOff>
    </xdr:from>
    <xdr:to>
      <xdr:col>15</xdr:col>
      <xdr:colOff>101600</xdr:colOff>
      <xdr:row>35</xdr:row>
      <xdr:rowOff>141732</xdr:rowOff>
    </xdr:to>
    <xdr:sp textlink="">
      <xdr:nvSpPr>
        <xdr:cNvPr id="84" name="楕円 83">
          <a:extLst>
            <a:ext uri="{FF2B5EF4-FFF2-40B4-BE49-F238E27FC236}">
              <a16:creationId xmlns:a16="http://schemas.microsoft.com/office/drawing/2014/main" xmlns="" id="{00000000-0008-0000-0700-000054000000}"/>
            </a:ext>
          </a:extLst>
        </xdr:cNvPr>
        <xdr:cNvSpPr/>
      </xdr:nvSpPr>
      <xdr:spPr>
        <a:xfrm>
          <a:off x="2857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132859</xdr:rowOff>
    </xdr:from>
    <xdr:ext cx="469744" cy="259045"/>
    <xdr:sp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23368</xdr:rowOff>
    </xdr:from>
    <xdr:to>
      <xdr:col>10</xdr:col>
      <xdr:colOff>165100</xdr:colOff>
      <xdr:row>35</xdr:row>
      <xdr:rowOff>124968</xdr:rowOff>
    </xdr:to>
    <xdr:sp textlink="">
      <xdr:nvSpPr>
        <xdr:cNvPr id="86" name="楕円 85">
          <a:extLst>
            <a:ext uri="{FF2B5EF4-FFF2-40B4-BE49-F238E27FC236}">
              <a16:creationId xmlns:a16="http://schemas.microsoft.com/office/drawing/2014/main" xmlns="" id="{00000000-0008-0000-0700-000056000000}"/>
            </a:ext>
          </a:extLst>
        </xdr:cNvPr>
        <xdr:cNvSpPr/>
      </xdr:nvSpPr>
      <xdr:spPr>
        <a:xfrm>
          <a:off x="1968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141495</xdr:rowOff>
    </xdr:from>
    <xdr:ext cx="469744" cy="259045"/>
    <xdr:sp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130429</xdr:rowOff>
    </xdr:from>
    <xdr:to>
      <xdr:col>6</xdr:col>
      <xdr:colOff>38100</xdr:colOff>
      <xdr:row>35</xdr:row>
      <xdr:rowOff>60579</xdr:rowOff>
    </xdr:to>
    <xdr:sp textlink="">
      <xdr:nvSpPr>
        <xdr:cNvPr id="88" name="楕円 87">
          <a:extLst>
            <a:ext uri="{FF2B5EF4-FFF2-40B4-BE49-F238E27FC236}">
              <a16:creationId xmlns:a16="http://schemas.microsoft.com/office/drawing/2014/main" xmlns="" id="{00000000-0008-0000-0700-000058000000}"/>
            </a:ext>
          </a:extLst>
        </xdr:cNvPr>
        <xdr:cNvSpPr/>
      </xdr:nvSpPr>
      <xdr:spPr>
        <a:xfrm>
          <a:off x="1079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77106</xdr:rowOff>
    </xdr:from>
    <xdr:ext cx="469744" cy="259045"/>
    <xdr:sp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83831</xdr:rowOff>
    </xdr:from>
    <xdr:to>
      <xdr:col>24</xdr:col>
      <xdr:colOff>63500</xdr:colOff>
      <xdr:row>58</xdr:row>
      <xdr:rowOff>98154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27931"/>
          <a:ext cx="8382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74425</xdr:rowOff>
    </xdr:from>
    <xdr:to>
      <xdr:col>19</xdr:col>
      <xdr:colOff>177800</xdr:colOff>
      <xdr:row>58</xdr:row>
      <xdr:rowOff>98154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18525"/>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145839</xdr:rowOff>
    </xdr:from>
    <xdr:to>
      <xdr:col>15</xdr:col>
      <xdr:colOff>50800</xdr:colOff>
      <xdr:row>58</xdr:row>
      <xdr:rowOff>74425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747039"/>
          <a:ext cx="889000" cy="2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145839</xdr:rowOff>
    </xdr:from>
    <xdr:to>
      <xdr:col>10</xdr:col>
      <xdr:colOff>114300</xdr:colOff>
      <xdr:row>58</xdr:row>
      <xdr:rowOff>143289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747039"/>
          <a:ext cx="889000" cy="3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33031</xdr:rowOff>
    </xdr:from>
    <xdr:to>
      <xdr:col>24</xdr:col>
      <xdr:colOff>114300</xdr:colOff>
      <xdr:row>58</xdr:row>
      <xdr:rowOff>134631</xdr:rowOff>
    </xdr:to>
    <xdr:sp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145150</xdr:rowOff>
    </xdr:from>
    <xdr:ext cx="534377" cy="259045"/>
    <xdr:sp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47354</xdr:rowOff>
    </xdr:from>
    <xdr:to>
      <xdr:col>20</xdr:col>
      <xdr:colOff>38100</xdr:colOff>
      <xdr:row>58</xdr:row>
      <xdr:rowOff>148954</xdr:rowOff>
    </xdr:to>
    <xdr:sp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140081</xdr:rowOff>
    </xdr:from>
    <xdr:ext cx="534377" cy="259045"/>
    <xdr:sp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23625</xdr:rowOff>
    </xdr:from>
    <xdr:to>
      <xdr:col>15</xdr:col>
      <xdr:colOff>101600</xdr:colOff>
      <xdr:row>58</xdr:row>
      <xdr:rowOff>125225</xdr:rowOff>
    </xdr:to>
    <xdr:sp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116352</xdr:rowOff>
    </xdr:from>
    <xdr:ext cx="534377" cy="259045"/>
    <xdr:sp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95039</xdr:rowOff>
    </xdr:from>
    <xdr:to>
      <xdr:col>10</xdr:col>
      <xdr:colOff>165100</xdr:colOff>
      <xdr:row>57</xdr:row>
      <xdr:rowOff>25189</xdr:rowOff>
    </xdr:to>
    <xdr:sp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6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16316</xdr:rowOff>
    </xdr:from>
    <xdr:ext cx="599010" cy="259045"/>
    <xdr:sp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78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92489</xdr:rowOff>
    </xdr:from>
    <xdr:to>
      <xdr:col>6</xdr:col>
      <xdr:colOff>38100</xdr:colOff>
      <xdr:row>59</xdr:row>
      <xdr:rowOff>22639</xdr:rowOff>
    </xdr:to>
    <xdr:sp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13766</xdr:rowOff>
    </xdr:from>
    <xdr:ext cx="534377" cy="259045"/>
    <xdr:sp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129657</xdr:rowOff>
    </xdr:from>
    <xdr:to>
      <xdr:col>24</xdr:col>
      <xdr:colOff>63500</xdr:colOff>
      <xdr:row>74</xdr:row>
      <xdr:rowOff>168983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816957"/>
          <a:ext cx="838200" cy="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168983</xdr:rowOff>
    </xdr:from>
    <xdr:to>
      <xdr:col>19</xdr:col>
      <xdr:colOff>177800</xdr:colOff>
      <xdr:row>75</xdr:row>
      <xdr:rowOff>43231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856283"/>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43231</xdr:rowOff>
    </xdr:from>
    <xdr:to>
      <xdr:col>15</xdr:col>
      <xdr:colOff>50800</xdr:colOff>
      <xdr:row>76</xdr:row>
      <xdr:rowOff>136728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901981"/>
          <a:ext cx="889000" cy="26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136728</xdr:rowOff>
    </xdr:from>
    <xdr:to>
      <xdr:col>10</xdr:col>
      <xdr:colOff>114300</xdr:colOff>
      <xdr:row>77</xdr:row>
      <xdr:rowOff>26406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66928"/>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78857</xdr:rowOff>
    </xdr:from>
    <xdr:to>
      <xdr:col>24</xdr:col>
      <xdr:colOff>114300</xdr:colOff>
      <xdr:row>75</xdr:row>
      <xdr:rowOff>9007</xdr:rowOff>
    </xdr:to>
    <xdr:sp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7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101734</xdr:rowOff>
    </xdr:from>
    <xdr:ext cx="599010" cy="259045"/>
    <xdr:sp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6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118183</xdr:rowOff>
    </xdr:from>
    <xdr:to>
      <xdr:col>20</xdr:col>
      <xdr:colOff>38100</xdr:colOff>
      <xdr:row>75</xdr:row>
      <xdr:rowOff>48333</xdr:rowOff>
    </xdr:to>
    <xdr:sp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64860</xdr:rowOff>
    </xdr:from>
    <xdr:ext cx="599010" cy="259045"/>
    <xdr:sp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8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163881</xdr:rowOff>
    </xdr:from>
    <xdr:to>
      <xdr:col>15</xdr:col>
      <xdr:colOff>101600</xdr:colOff>
      <xdr:row>75</xdr:row>
      <xdr:rowOff>94031</xdr:rowOff>
    </xdr:to>
    <xdr:sp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110558</xdr:rowOff>
    </xdr:from>
    <xdr:ext cx="599010" cy="259045"/>
    <xdr:sp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85928</xdr:rowOff>
    </xdr:from>
    <xdr:to>
      <xdr:col>10</xdr:col>
      <xdr:colOff>165100</xdr:colOff>
      <xdr:row>77</xdr:row>
      <xdr:rowOff>16078</xdr:rowOff>
    </xdr:to>
    <xdr:sp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32605</xdr:rowOff>
    </xdr:from>
    <xdr:ext cx="599010" cy="259045"/>
    <xdr:sp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8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147056</xdr:rowOff>
    </xdr:from>
    <xdr:to>
      <xdr:col>6</xdr:col>
      <xdr:colOff>38100</xdr:colOff>
      <xdr:row>77</xdr:row>
      <xdr:rowOff>77206</xdr:rowOff>
    </xdr:to>
    <xdr:sp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93733</xdr:rowOff>
    </xdr:from>
    <xdr:ext cx="599010" cy="259045"/>
    <xdr:sp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95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119959</xdr:rowOff>
    </xdr:from>
    <xdr:to>
      <xdr:col>24</xdr:col>
      <xdr:colOff>63500</xdr:colOff>
      <xdr:row>98</xdr:row>
      <xdr:rowOff>125853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3797300" y="16922059"/>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78973</xdr:rowOff>
    </xdr:from>
    <xdr:to>
      <xdr:col>19</xdr:col>
      <xdr:colOff>177800</xdr:colOff>
      <xdr:row>98</xdr:row>
      <xdr:rowOff>119959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6881073"/>
          <a:ext cx="889000" cy="4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78973</xdr:rowOff>
    </xdr:from>
    <xdr:to>
      <xdr:col>15</xdr:col>
      <xdr:colOff>50800</xdr:colOff>
      <xdr:row>99</xdr:row>
      <xdr:rowOff>6491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881073"/>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6491</xdr:rowOff>
    </xdr:from>
    <xdr:to>
      <xdr:col>10</xdr:col>
      <xdr:colOff>114300</xdr:colOff>
      <xdr:row>99</xdr:row>
      <xdr:rowOff>23963</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980041"/>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75053</xdr:rowOff>
    </xdr:from>
    <xdr:to>
      <xdr:col>24</xdr:col>
      <xdr:colOff>114300</xdr:colOff>
      <xdr:row>99</xdr:row>
      <xdr:rowOff>5203</xdr:rowOff>
    </xdr:to>
    <xdr:sp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8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161430</xdr:rowOff>
    </xdr:from>
    <xdr:ext cx="534377" cy="259045"/>
    <xdr:sp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7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69159</xdr:rowOff>
    </xdr:from>
    <xdr:to>
      <xdr:col>20</xdr:col>
      <xdr:colOff>38100</xdr:colOff>
      <xdr:row>98</xdr:row>
      <xdr:rowOff>170759</xdr:rowOff>
    </xdr:to>
    <xdr:sp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8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161886</xdr:rowOff>
    </xdr:from>
    <xdr:ext cx="534377" cy="259045"/>
    <xdr:sp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9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28173</xdr:rowOff>
    </xdr:from>
    <xdr:to>
      <xdr:col>15</xdr:col>
      <xdr:colOff>101600</xdr:colOff>
      <xdr:row>98</xdr:row>
      <xdr:rowOff>129773</xdr:rowOff>
    </xdr:to>
    <xdr:sp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8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120900</xdr:rowOff>
    </xdr:from>
    <xdr:ext cx="534377" cy="259045"/>
    <xdr:sp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9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127141</xdr:rowOff>
    </xdr:from>
    <xdr:to>
      <xdr:col>10</xdr:col>
      <xdr:colOff>165100</xdr:colOff>
      <xdr:row>99</xdr:row>
      <xdr:rowOff>57291</xdr:rowOff>
    </xdr:to>
    <xdr:sp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9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48418</xdr:rowOff>
    </xdr:from>
    <xdr:ext cx="534377" cy="259045"/>
    <xdr:sp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70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144613</xdr:rowOff>
    </xdr:from>
    <xdr:to>
      <xdr:col>6</xdr:col>
      <xdr:colOff>38100</xdr:colOff>
      <xdr:row>99</xdr:row>
      <xdr:rowOff>74763</xdr:rowOff>
    </xdr:to>
    <xdr:sp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65890</xdr:rowOff>
    </xdr:from>
    <xdr:ext cx="534377" cy="259045"/>
    <xdr:sp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70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30734</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30734</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151384</xdr:rowOff>
    </xdr:from>
    <xdr:to>
      <xdr:col>41</xdr:col>
      <xdr:colOff>101600</xdr:colOff>
      <xdr:row>39</xdr:row>
      <xdr:rowOff>81534</xdr:rowOff>
    </xdr:to>
    <xdr:sp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72661</xdr:rowOff>
    </xdr:from>
    <xdr:ext cx="313932" cy="259045"/>
    <xdr:sp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04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21286</xdr:rowOff>
    </xdr:from>
    <xdr:to>
      <xdr:col>55</xdr:col>
      <xdr:colOff>0</xdr:colOff>
      <xdr:row>59</xdr:row>
      <xdr:rowOff>22009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9639300" y="10136836"/>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22009</xdr:rowOff>
    </xdr:from>
    <xdr:to>
      <xdr:col>50</xdr:col>
      <xdr:colOff>114300</xdr:colOff>
      <xdr:row>59</xdr:row>
      <xdr:rowOff>22187</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8750300" y="1013755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19520</xdr:rowOff>
    </xdr:from>
    <xdr:to>
      <xdr:col>45</xdr:col>
      <xdr:colOff>177800</xdr:colOff>
      <xdr:row>59</xdr:row>
      <xdr:rowOff>22187</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7861300" y="1013507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19520</xdr:rowOff>
    </xdr:from>
    <xdr:to>
      <xdr:col>41</xdr:col>
      <xdr:colOff>50800</xdr:colOff>
      <xdr:row>59</xdr:row>
      <xdr:rowOff>21260</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6972300" y="1013507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141936</xdr:rowOff>
    </xdr:from>
    <xdr:to>
      <xdr:col>55</xdr:col>
      <xdr:colOff>50800</xdr:colOff>
      <xdr:row>59</xdr:row>
      <xdr:rowOff>72086</xdr:rowOff>
    </xdr:to>
    <xdr:sp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56863</xdr:rowOff>
    </xdr:from>
    <xdr:ext cx="469744" cy="259045"/>
    <xdr:sp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100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142659</xdr:rowOff>
    </xdr:from>
    <xdr:to>
      <xdr:col>50</xdr:col>
      <xdr:colOff>165100</xdr:colOff>
      <xdr:row>59</xdr:row>
      <xdr:rowOff>72809</xdr:rowOff>
    </xdr:to>
    <xdr:sp textlink="">
      <xdr:nvSpPr>
        <xdr:cNvPr id="373" name="楕円 372">
          <a:extLst>
            <a:ext uri="{FF2B5EF4-FFF2-40B4-BE49-F238E27FC236}">
              <a16:creationId xmlns:a16="http://schemas.microsoft.com/office/drawing/2014/main" xmlns="" id="{00000000-0008-0000-0700-000075010000}"/>
            </a:ext>
          </a:extLst>
        </xdr:cNvPr>
        <xdr:cNvSpPr/>
      </xdr:nvSpPr>
      <xdr:spPr>
        <a:xfrm>
          <a:off x="9588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63936</xdr:rowOff>
    </xdr:from>
    <xdr:ext cx="469744" cy="259045"/>
    <xdr:sp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04428" y="1017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142837</xdr:rowOff>
    </xdr:from>
    <xdr:to>
      <xdr:col>46</xdr:col>
      <xdr:colOff>38100</xdr:colOff>
      <xdr:row>59</xdr:row>
      <xdr:rowOff>72987</xdr:rowOff>
    </xdr:to>
    <xdr:sp textlink="">
      <xdr:nvSpPr>
        <xdr:cNvPr id="375" name="楕円 374">
          <a:extLst>
            <a:ext uri="{FF2B5EF4-FFF2-40B4-BE49-F238E27FC236}">
              <a16:creationId xmlns:a16="http://schemas.microsoft.com/office/drawing/2014/main" xmlns="" id="{00000000-0008-0000-0700-000077010000}"/>
            </a:ext>
          </a:extLst>
        </xdr:cNvPr>
        <xdr:cNvSpPr/>
      </xdr:nvSpPr>
      <xdr:spPr>
        <a:xfrm>
          <a:off x="8699500" y="100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64114</xdr:rowOff>
    </xdr:from>
    <xdr:ext cx="469744" cy="259045"/>
    <xdr:sp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515428" y="1017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140170</xdr:rowOff>
    </xdr:from>
    <xdr:to>
      <xdr:col>41</xdr:col>
      <xdr:colOff>101600</xdr:colOff>
      <xdr:row>59</xdr:row>
      <xdr:rowOff>70320</xdr:rowOff>
    </xdr:to>
    <xdr:sp textlink="">
      <xdr:nvSpPr>
        <xdr:cNvPr id="377" name="楕円 376">
          <a:extLst>
            <a:ext uri="{FF2B5EF4-FFF2-40B4-BE49-F238E27FC236}">
              <a16:creationId xmlns:a16="http://schemas.microsoft.com/office/drawing/2014/main" xmlns="" id="{00000000-0008-0000-0700-000079010000}"/>
            </a:ext>
          </a:extLst>
        </xdr:cNvPr>
        <xdr:cNvSpPr/>
      </xdr:nvSpPr>
      <xdr:spPr>
        <a:xfrm>
          <a:off x="7810500" y="100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61447</xdr:rowOff>
    </xdr:from>
    <xdr:ext cx="469744" cy="259045"/>
    <xdr:sp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626428" y="1017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141910</xdr:rowOff>
    </xdr:from>
    <xdr:to>
      <xdr:col>36</xdr:col>
      <xdr:colOff>165100</xdr:colOff>
      <xdr:row>59</xdr:row>
      <xdr:rowOff>72060</xdr:rowOff>
    </xdr:to>
    <xdr:sp textlink="">
      <xdr:nvSpPr>
        <xdr:cNvPr id="379" name="楕円 378">
          <a:extLst>
            <a:ext uri="{FF2B5EF4-FFF2-40B4-BE49-F238E27FC236}">
              <a16:creationId xmlns:a16="http://schemas.microsoft.com/office/drawing/2014/main" xmlns="" id="{00000000-0008-0000-0700-00007B010000}"/>
            </a:ext>
          </a:extLst>
        </xdr:cNvPr>
        <xdr:cNvSpPr/>
      </xdr:nvSpPr>
      <xdr:spPr>
        <a:xfrm>
          <a:off x="6921500" y="100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63187</xdr:rowOff>
    </xdr:from>
    <xdr:ext cx="469744" cy="259045"/>
    <xdr:sp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37428" y="101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56223</xdr:rowOff>
    </xdr:from>
    <xdr:to>
      <xdr:col>55</xdr:col>
      <xdr:colOff>0</xdr:colOff>
      <xdr:row>78</xdr:row>
      <xdr:rowOff>82359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257873"/>
          <a:ext cx="8382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32982</xdr:rowOff>
    </xdr:from>
    <xdr:to>
      <xdr:col>50</xdr:col>
      <xdr:colOff>114300</xdr:colOff>
      <xdr:row>77</xdr:row>
      <xdr:rowOff>56223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323463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38850</xdr:rowOff>
    </xdr:from>
    <xdr:to>
      <xdr:col>45</xdr:col>
      <xdr:colOff>177800</xdr:colOff>
      <xdr:row>77</xdr:row>
      <xdr:rowOff>32982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2897600"/>
          <a:ext cx="889000" cy="3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38850</xdr:rowOff>
    </xdr:from>
    <xdr:to>
      <xdr:col>41</xdr:col>
      <xdr:colOff>50800</xdr:colOff>
      <xdr:row>78</xdr:row>
      <xdr:rowOff>100724</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2897600"/>
          <a:ext cx="889000" cy="5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31559</xdr:rowOff>
    </xdr:from>
    <xdr:to>
      <xdr:col>55</xdr:col>
      <xdr:colOff>50800</xdr:colOff>
      <xdr:row>78</xdr:row>
      <xdr:rowOff>133159</xdr:rowOff>
    </xdr:to>
    <xdr:sp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117936</xdr:rowOff>
    </xdr:from>
    <xdr:ext cx="469744" cy="259045"/>
    <xdr:sp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3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5423</xdr:rowOff>
    </xdr:from>
    <xdr:to>
      <xdr:col>50</xdr:col>
      <xdr:colOff>165100</xdr:colOff>
      <xdr:row>77</xdr:row>
      <xdr:rowOff>107023</xdr:rowOff>
    </xdr:to>
    <xdr:sp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2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98150</xdr:rowOff>
    </xdr:from>
    <xdr:ext cx="469744" cy="259045"/>
    <xdr:sp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29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153632</xdr:rowOff>
    </xdr:from>
    <xdr:to>
      <xdr:col>46</xdr:col>
      <xdr:colOff>38100</xdr:colOff>
      <xdr:row>77</xdr:row>
      <xdr:rowOff>83782</xdr:rowOff>
    </xdr:to>
    <xdr:sp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1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100309</xdr:rowOff>
    </xdr:from>
    <xdr:ext cx="469744" cy="259045"/>
    <xdr:sp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29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159500</xdr:rowOff>
    </xdr:from>
    <xdr:to>
      <xdr:col>41</xdr:col>
      <xdr:colOff>101600</xdr:colOff>
      <xdr:row>75</xdr:row>
      <xdr:rowOff>89650</xdr:rowOff>
    </xdr:to>
    <xdr:sp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28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106177</xdr:rowOff>
    </xdr:from>
    <xdr:ext cx="534377" cy="259045"/>
    <xdr:sp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594111" y="12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49924</xdr:rowOff>
    </xdr:from>
    <xdr:to>
      <xdr:col>36</xdr:col>
      <xdr:colOff>165100</xdr:colOff>
      <xdr:row>78</xdr:row>
      <xdr:rowOff>151524</xdr:rowOff>
    </xdr:to>
    <xdr:sp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142651</xdr:rowOff>
    </xdr:from>
    <xdr:ext cx="469744" cy="259045"/>
    <xdr:sp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5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67170</xdr:rowOff>
    </xdr:from>
    <xdr:to>
      <xdr:col>55</xdr:col>
      <xdr:colOff>0</xdr:colOff>
      <xdr:row>96</xdr:row>
      <xdr:rowOff>34634</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9639300" y="16354920"/>
          <a:ext cx="838200" cy="13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155803</xdr:rowOff>
    </xdr:from>
    <xdr:to>
      <xdr:col>50</xdr:col>
      <xdr:colOff>114300</xdr:colOff>
      <xdr:row>95</xdr:row>
      <xdr:rowOff>67170</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272103"/>
          <a:ext cx="889000" cy="8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155803</xdr:rowOff>
    </xdr:from>
    <xdr:to>
      <xdr:col>45</xdr:col>
      <xdr:colOff>177800</xdr:colOff>
      <xdr:row>95</xdr:row>
      <xdr:rowOff>51460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7861300" y="16272103"/>
          <a:ext cx="889000" cy="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51460</xdr:rowOff>
    </xdr:from>
    <xdr:to>
      <xdr:col>41</xdr:col>
      <xdr:colOff>50800</xdr:colOff>
      <xdr:row>95</xdr:row>
      <xdr:rowOff>80874</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339210"/>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155284</xdr:rowOff>
    </xdr:from>
    <xdr:to>
      <xdr:col>55</xdr:col>
      <xdr:colOff>50800</xdr:colOff>
      <xdr:row>96</xdr:row>
      <xdr:rowOff>85434</xdr:rowOff>
    </xdr:to>
    <xdr:sp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4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133711</xdr:rowOff>
    </xdr:from>
    <xdr:ext cx="534377" cy="259045"/>
    <xdr:sp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4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16370</xdr:rowOff>
    </xdr:from>
    <xdr:to>
      <xdr:col>50</xdr:col>
      <xdr:colOff>165100</xdr:colOff>
      <xdr:row>95</xdr:row>
      <xdr:rowOff>117970</xdr:rowOff>
    </xdr:to>
    <xdr:sp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3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134497</xdr:rowOff>
    </xdr:from>
    <xdr:ext cx="534377" cy="259045"/>
    <xdr:sp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0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105003</xdr:rowOff>
    </xdr:from>
    <xdr:to>
      <xdr:col>46</xdr:col>
      <xdr:colOff>38100</xdr:colOff>
      <xdr:row>95</xdr:row>
      <xdr:rowOff>35153</xdr:rowOff>
    </xdr:to>
    <xdr:sp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2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51680</xdr:rowOff>
    </xdr:from>
    <xdr:ext cx="534377" cy="259045"/>
    <xdr:sp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5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660</xdr:rowOff>
    </xdr:from>
    <xdr:to>
      <xdr:col>41</xdr:col>
      <xdr:colOff>101600</xdr:colOff>
      <xdr:row>95</xdr:row>
      <xdr:rowOff>102260</xdr:rowOff>
    </xdr:to>
    <xdr:sp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118787</xdr:rowOff>
    </xdr:from>
    <xdr:ext cx="534377" cy="259045"/>
    <xdr:sp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30074</xdr:rowOff>
    </xdr:from>
    <xdr:to>
      <xdr:col>36</xdr:col>
      <xdr:colOff>165100</xdr:colOff>
      <xdr:row>95</xdr:row>
      <xdr:rowOff>131674</xdr:rowOff>
    </xdr:to>
    <xdr:sp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148201</xdr:rowOff>
    </xdr:from>
    <xdr:ext cx="534377" cy="259045"/>
    <xdr:sp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0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85103</xdr:rowOff>
    </xdr:from>
    <xdr:to>
      <xdr:col>85</xdr:col>
      <xdr:colOff>127000</xdr:colOff>
      <xdr:row>38</xdr:row>
      <xdr:rowOff>91046</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5481300" y="660020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85103</xdr:rowOff>
    </xdr:from>
    <xdr:to>
      <xdr:col>81</xdr:col>
      <xdr:colOff>50800</xdr:colOff>
      <xdr:row>38</xdr:row>
      <xdr:rowOff>105067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4592300" y="6600203"/>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47917</xdr:rowOff>
    </xdr:from>
    <xdr:to>
      <xdr:col>76</xdr:col>
      <xdr:colOff>114300</xdr:colOff>
      <xdr:row>38</xdr:row>
      <xdr:rowOff>105067</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3703300" y="656301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47917</xdr:rowOff>
    </xdr:from>
    <xdr:to>
      <xdr:col>71</xdr:col>
      <xdr:colOff>177800</xdr:colOff>
      <xdr:row>38</xdr:row>
      <xdr:rowOff>92494</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2814300" y="656301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40246</xdr:rowOff>
    </xdr:from>
    <xdr:to>
      <xdr:col>85</xdr:col>
      <xdr:colOff>177800</xdr:colOff>
      <xdr:row>38</xdr:row>
      <xdr:rowOff>141846</xdr:rowOff>
    </xdr:to>
    <xdr:sp textlink="">
      <xdr:nvSpPr>
        <xdr:cNvPr id="543" name="楕円 542">
          <a:extLst>
            <a:ext uri="{FF2B5EF4-FFF2-40B4-BE49-F238E27FC236}">
              <a16:creationId xmlns:a16="http://schemas.microsoft.com/office/drawing/2014/main" xmlns="" id="{00000000-0008-0000-0700-00001F020000}"/>
            </a:ext>
          </a:extLst>
        </xdr:cNvPr>
        <xdr:cNvSpPr/>
      </xdr:nvSpPr>
      <xdr:spPr>
        <a:xfrm>
          <a:off x="16268700" y="65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126623</xdr:rowOff>
    </xdr:from>
    <xdr:ext cx="534377" cy="259045"/>
    <xdr:sp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4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34303</xdr:rowOff>
    </xdr:from>
    <xdr:to>
      <xdr:col>81</xdr:col>
      <xdr:colOff>101600</xdr:colOff>
      <xdr:row>38</xdr:row>
      <xdr:rowOff>135903</xdr:rowOff>
    </xdr:to>
    <xdr:sp textlink="">
      <xdr:nvSpPr>
        <xdr:cNvPr id="545" name="楕円 544">
          <a:extLst>
            <a:ext uri="{FF2B5EF4-FFF2-40B4-BE49-F238E27FC236}">
              <a16:creationId xmlns:a16="http://schemas.microsoft.com/office/drawing/2014/main" xmlns="" id="{00000000-0008-0000-0700-000021020000}"/>
            </a:ext>
          </a:extLst>
        </xdr:cNvPr>
        <xdr:cNvSpPr/>
      </xdr:nvSpPr>
      <xdr:spPr>
        <a:xfrm>
          <a:off x="15430500" y="65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127030</xdr:rowOff>
    </xdr:from>
    <xdr:ext cx="534377" cy="259045"/>
    <xdr:sp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6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54267</xdr:rowOff>
    </xdr:from>
    <xdr:to>
      <xdr:col>76</xdr:col>
      <xdr:colOff>165100</xdr:colOff>
      <xdr:row>38</xdr:row>
      <xdr:rowOff>155867</xdr:rowOff>
    </xdr:to>
    <xdr:sp textlink="">
      <xdr:nvSpPr>
        <xdr:cNvPr id="547" name="楕円 546">
          <a:extLst>
            <a:ext uri="{FF2B5EF4-FFF2-40B4-BE49-F238E27FC236}">
              <a16:creationId xmlns:a16="http://schemas.microsoft.com/office/drawing/2014/main" xmlns="" id="{00000000-0008-0000-0700-000023020000}"/>
            </a:ext>
          </a:extLst>
        </xdr:cNvPr>
        <xdr:cNvSpPr/>
      </xdr:nvSpPr>
      <xdr:spPr>
        <a:xfrm>
          <a:off x="14541500" y="65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146994</xdr:rowOff>
    </xdr:from>
    <xdr:ext cx="534377" cy="259045"/>
    <xdr:sp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6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168567</xdr:rowOff>
    </xdr:from>
    <xdr:to>
      <xdr:col>72</xdr:col>
      <xdr:colOff>38100</xdr:colOff>
      <xdr:row>38</xdr:row>
      <xdr:rowOff>98717</xdr:rowOff>
    </xdr:to>
    <xdr:sp textlink="">
      <xdr:nvSpPr>
        <xdr:cNvPr id="549" name="楕円 548">
          <a:extLst>
            <a:ext uri="{FF2B5EF4-FFF2-40B4-BE49-F238E27FC236}">
              <a16:creationId xmlns:a16="http://schemas.microsoft.com/office/drawing/2014/main" xmlns="" id="{00000000-0008-0000-0700-000025020000}"/>
            </a:ext>
          </a:extLst>
        </xdr:cNvPr>
        <xdr:cNvSpPr/>
      </xdr:nvSpPr>
      <xdr:spPr>
        <a:xfrm>
          <a:off x="13652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89844</xdr:rowOff>
    </xdr:from>
    <xdr:ext cx="534377" cy="259045"/>
    <xdr:sp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6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41694</xdr:rowOff>
    </xdr:from>
    <xdr:to>
      <xdr:col>67</xdr:col>
      <xdr:colOff>101600</xdr:colOff>
      <xdr:row>38</xdr:row>
      <xdr:rowOff>143294</xdr:rowOff>
    </xdr:to>
    <xdr:sp textlink="">
      <xdr:nvSpPr>
        <xdr:cNvPr id="551" name="楕円 550">
          <a:extLst>
            <a:ext uri="{FF2B5EF4-FFF2-40B4-BE49-F238E27FC236}">
              <a16:creationId xmlns:a16="http://schemas.microsoft.com/office/drawing/2014/main" xmlns="" id="{00000000-0008-0000-0700-000027020000}"/>
            </a:ext>
          </a:extLst>
        </xdr:cNvPr>
        <xdr:cNvSpPr/>
      </xdr:nvSpPr>
      <xdr:spPr>
        <a:xfrm>
          <a:off x="127635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134421</xdr:rowOff>
    </xdr:from>
    <xdr:ext cx="534377" cy="259045"/>
    <xdr:sp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6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134259</xdr:rowOff>
    </xdr:from>
    <xdr:to>
      <xdr:col>85</xdr:col>
      <xdr:colOff>127000</xdr:colOff>
      <xdr:row>57</xdr:row>
      <xdr:rowOff>89340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735459"/>
          <a:ext cx="8382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89340</xdr:rowOff>
    </xdr:from>
    <xdr:to>
      <xdr:col>81</xdr:col>
      <xdr:colOff>50800</xdr:colOff>
      <xdr:row>57</xdr:row>
      <xdr:rowOff>110218</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4592300" y="9861990"/>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63180</xdr:rowOff>
    </xdr:from>
    <xdr:to>
      <xdr:col>76</xdr:col>
      <xdr:colOff>114300</xdr:colOff>
      <xdr:row>57</xdr:row>
      <xdr:rowOff>110218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835830"/>
          <a:ext cx="8890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56322</xdr:rowOff>
    </xdr:from>
    <xdr:to>
      <xdr:col>71</xdr:col>
      <xdr:colOff>177800</xdr:colOff>
      <xdr:row>57</xdr:row>
      <xdr:rowOff>63180</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2814300" y="98289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83459</xdr:rowOff>
    </xdr:from>
    <xdr:to>
      <xdr:col>85</xdr:col>
      <xdr:colOff>177800</xdr:colOff>
      <xdr:row>57</xdr:row>
      <xdr:rowOff>13609</xdr:rowOff>
    </xdr:to>
    <xdr:sp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6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106336</xdr:rowOff>
    </xdr:from>
    <xdr:ext cx="534377" cy="259045"/>
    <xdr:sp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5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38540</xdr:rowOff>
    </xdr:from>
    <xdr:to>
      <xdr:col>81</xdr:col>
      <xdr:colOff>101600</xdr:colOff>
      <xdr:row>57</xdr:row>
      <xdr:rowOff>140140</xdr:rowOff>
    </xdr:to>
    <xdr:sp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8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131267</xdr:rowOff>
    </xdr:from>
    <xdr:ext cx="534377" cy="259045"/>
    <xdr:sp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59418</xdr:rowOff>
    </xdr:from>
    <xdr:to>
      <xdr:col>76</xdr:col>
      <xdr:colOff>165100</xdr:colOff>
      <xdr:row>57</xdr:row>
      <xdr:rowOff>161018</xdr:rowOff>
    </xdr:to>
    <xdr:sp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8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152145</xdr:rowOff>
    </xdr:from>
    <xdr:ext cx="534377" cy="259045"/>
    <xdr:sp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9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12380</xdr:rowOff>
    </xdr:from>
    <xdr:to>
      <xdr:col>72</xdr:col>
      <xdr:colOff>38100</xdr:colOff>
      <xdr:row>57</xdr:row>
      <xdr:rowOff>113980</xdr:rowOff>
    </xdr:to>
    <xdr:sp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7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105107</xdr:rowOff>
    </xdr:from>
    <xdr:ext cx="534377" cy="259045"/>
    <xdr:sp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87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5522</xdr:rowOff>
    </xdr:from>
    <xdr:to>
      <xdr:col>67</xdr:col>
      <xdr:colOff>101600</xdr:colOff>
      <xdr:row>57</xdr:row>
      <xdr:rowOff>107122</xdr:rowOff>
    </xdr:to>
    <xdr:sp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98249</xdr:rowOff>
    </xdr:from>
    <xdr:ext cx="534377" cy="259045"/>
    <xdr:sp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8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159474</xdr:rowOff>
    </xdr:from>
    <xdr:to>
      <xdr:col>85</xdr:col>
      <xdr:colOff>127000</xdr:colOff>
      <xdr:row>97</xdr:row>
      <xdr:rowOff>4239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5481300" y="16618674"/>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xdr:rowOff>
    </xdr:from>
    <xdr:to>
      <xdr:col>81</xdr:col>
      <xdr:colOff>50800</xdr:colOff>
      <xdr:row>97</xdr:row>
      <xdr:rowOff>30789</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4592300" y="16634889"/>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30789</xdr:rowOff>
    </xdr:from>
    <xdr:to>
      <xdr:col>76</xdr:col>
      <xdr:colOff>114300</xdr:colOff>
      <xdr:row>97</xdr:row>
      <xdr:rowOff>49518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3703300" y="16661439"/>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49518</xdr:rowOff>
    </xdr:from>
    <xdr:to>
      <xdr:col>71</xdr:col>
      <xdr:colOff>177800</xdr:colOff>
      <xdr:row>97</xdr:row>
      <xdr:rowOff>67610</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2814300" y="1668016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108674</xdr:rowOff>
    </xdr:from>
    <xdr:to>
      <xdr:col>85</xdr:col>
      <xdr:colOff>177800</xdr:colOff>
      <xdr:row>97</xdr:row>
      <xdr:rowOff>38824</xdr:rowOff>
    </xdr:to>
    <xdr:sp textlink="">
      <xdr:nvSpPr>
        <xdr:cNvPr id="718" name="楕円 717">
          <a:extLst>
            <a:ext uri="{FF2B5EF4-FFF2-40B4-BE49-F238E27FC236}">
              <a16:creationId xmlns:a16="http://schemas.microsoft.com/office/drawing/2014/main" xmlns="" id="{00000000-0008-0000-0700-0000CE020000}"/>
            </a:ext>
          </a:extLst>
        </xdr:cNvPr>
        <xdr:cNvSpPr/>
      </xdr:nvSpPr>
      <xdr:spPr>
        <a:xfrm>
          <a:off x="162687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87101</xdr:rowOff>
    </xdr:from>
    <xdr:ext cx="534377" cy="259045"/>
    <xdr:sp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65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124889</xdr:rowOff>
    </xdr:from>
    <xdr:to>
      <xdr:col>81</xdr:col>
      <xdr:colOff>101600</xdr:colOff>
      <xdr:row>97</xdr:row>
      <xdr:rowOff>55039</xdr:rowOff>
    </xdr:to>
    <xdr:sp textlink="">
      <xdr:nvSpPr>
        <xdr:cNvPr id="720" name="楕円 719">
          <a:extLst>
            <a:ext uri="{FF2B5EF4-FFF2-40B4-BE49-F238E27FC236}">
              <a16:creationId xmlns:a16="http://schemas.microsoft.com/office/drawing/2014/main" xmlns="" id="{00000000-0008-0000-0700-0000D0020000}"/>
            </a:ext>
          </a:extLst>
        </xdr:cNvPr>
        <xdr:cNvSpPr/>
      </xdr:nvSpPr>
      <xdr:spPr>
        <a:xfrm>
          <a:off x="15430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46166</xdr:rowOff>
    </xdr:from>
    <xdr:ext cx="534377" cy="259045"/>
    <xdr:sp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14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151439</xdr:rowOff>
    </xdr:from>
    <xdr:to>
      <xdr:col>76</xdr:col>
      <xdr:colOff>165100</xdr:colOff>
      <xdr:row>97</xdr:row>
      <xdr:rowOff>81589</xdr:rowOff>
    </xdr:to>
    <xdr:sp textlink="">
      <xdr:nvSpPr>
        <xdr:cNvPr id="722" name="楕円 721">
          <a:extLst>
            <a:ext uri="{FF2B5EF4-FFF2-40B4-BE49-F238E27FC236}">
              <a16:creationId xmlns:a16="http://schemas.microsoft.com/office/drawing/2014/main" xmlns="" id="{00000000-0008-0000-0700-0000D2020000}"/>
            </a:ext>
          </a:extLst>
        </xdr:cNvPr>
        <xdr:cNvSpPr/>
      </xdr:nvSpPr>
      <xdr:spPr>
        <a:xfrm>
          <a:off x="14541500" y="16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72716</xdr:rowOff>
    </xdr:from>
    <xdr:ext cx="534377" cy="259045"/>
    <xdr:sp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170168</xdr:rowOff>
    </xdr:from>
    <xdr:to>
      <xdr:col>72</xdr:col>
      <xdr:colOff>38100</xdr:colOff>
      <xdr:row>97</xdr:row>
      <xdr:rowOff>100318</xdr:rowOff>
    </xdr:to>
    <xdr:sp textlink="">
      <xdr:nvSpPr>
        <xdr:cNvPr id="724" name="楕円 723">
          <a:extLst>
            <a:ext uri="{FF2B5EF4-FFF2-40B4-BE49-F238E27FC236}">
              <a16:creationId xmlns:a16="http://schemas.microsoft.com/office/drawing/2014/main" xmlns="" id="{00000000-0008-0000-0700-0000D4020000}"/>
            </a:ext>
          </a:extLst>
        </xdr:cNvPr>
        <xdr:cNvSpPr/>
      </xdr:nvSpPr>
      <xdr:spPr>
        <a:xfrm>
          <a:off x="13652500" y="166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91445</xdr:rowOff>
    </xdr:from>
    <xdr:ext cx="534377" cy="259045"/>
    <xdr:sp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67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16810</xdr:rowOff>
    </xdr:from>
    <xdr:to>
      <xdr:col>67</xdr:col>
      <xdr:colOff>101600</xdr:colOff>
      <xdr:row>97</xdr:row>
      <xdr:rowOff>118410</xdr:rowOff>
    </xdr:to>
    <xdr:sp textlink="">
      <xdr:nvSpPr>
        <xdr:cNvPr id="726" name="楕円 725">
          <a:extLst>
            <a:ext uri="{FF2B5EF4-FFF2-40B4-BE49-F238E27FC236}">
              <a16:creationId xmlns:a16="http://schemas.microsoft.com/office/drawing/2014/main" xmlns="" id="{00000000-0008-0000-0700-0000D6020000}"/>
            </a:ext>
          </a:extLst>
        </xdr:cNvPr>
        <xdr:cNvSpPr/>
      </xdr:nvSpPr>
      <xdr:spPr>
        <a:xfrm>
          <a:off x="12763500" y="166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109537</xdr:rowOff>
    </xdr:from>
    <xdr:ext cx="534377" cy="259045"/>
    <xdr:sp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6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消防費・衛生費は、一部事務組合で運営しているため、町単独運営より効率的に運営できている。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農林水産業費・商工費に関しては、主要産業のないベットタウンであるため近年大幅に下回り、今後もこの状況が続くと思われる。</a:t>
          </a:r>
          <a:endParaRPr lang="ja-JP" altLang="ja-JP" sz="12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民生費は、公営住宅が多いため低所得者層</a:t>
          </a:r>
          <a:r>
            <a:rPr kumimoji="1" lang="ja-JP" altLang="en-US" sz="1200" b="0" i="0" baseline="0">
              <a:solidFill>
                <a:schemeClr val="dk1"/>
              </a:solidFill>
              <a:effectLst/>
              <a:latin typeface="+mn-lt"/>
              <a:ea typeface="+mn-ea"/>
              <a:cs typeface="+mn-cs"/>
            </a:rPr>
            <a:t>が類似団体と比べ多いことによる社会福祉費の増や、物価高騰対策の施策の実施により増加している。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土木費は、平均値に比べ高い水準にあ</a:t>
          </a:r>
          <a:r>
            <a:rPr kumimoji="1" lang="ja-JP" altLang="en-US" sz="1200" b="0" i="0" baseline="0">
              <a:solidFill>
                <a:schemeClr val="dk1"/>
              </a:solidFill>
              <a:effectLst/>
              <a:latin typeface="+mn-lt"/>
              <a:ea typeface="+mn-ea"/>
              <a:cs typeface="+mn-cs"/>
            </a:rPr>
            <a:t>ったが</a:t>
          </a:r>
          <a:r>
            <a:rPr kumimoji="1" lang="ja-JP" altLang="ja-JP" sz="1200" b="0" i="0" baseline="0">
              <a:solidFill>
                <a:schemeClr val="dk1"/>
              </a:solidFill>
              <a:effectLst/>
              <a:latin typeface="+mn-lt"/>
              <a:ea typeface="+mn-ea"/>
              <a:cs typeface="+mn-cs"/>
            </a:rPr>
            <a:t>、令和４年度に駅前再開発の事業が完成を迎えた</a:t>
          </a:r>
          <a:r>
            <a:rPr kumimoji="1" lang="ja-JP" altLang="en-US" sz="1200" b="0" i="0" baseline="0">
              <a:solidFill>
                <a:schemeClr val="dk1"/>
              </a:solidFill>
              <a:effectLst/>
              <a:latin typeface="+mn-lt"/>
              <a:ea typeface="+mn-ea"/>
              <a:cs typeface="+mn-cs"/>
            </a:rPr>
            <a:t>ことにより、平均を下回った。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教育費は、児童数の増に伴う校舎増築工事を行ったことや、より安定的に学校給食を提供するために公会計化したことにより大幅に増となっている。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　今後も</a:t>
          </a:r>
          <a:r>
            <a:rPr kumimoji="1" lang="ja-JP" altLang="ja-JP" sz="1200" b="0" i="0" baseline="0">
              <a:solidFill>
                <a:schemeClr val="dk1"/>
              </a:solidFill>
              <a:effectLst/>
              <a:latin typeface="+mn-lt"/>
              <a:ea typeface="+mn-ea"/>
              <a:cs typeface="+mn-cs"/>
            </a:rPr>
            <a:t>快適なベットタウンとしての地位を確立し、生産年齢層の定住者を増やす施策を実施し続けるため、教育費・土木費の施策を重点的に推進していく。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の行財政改革緊急行動計画に基づき、総人件費・定員適正化、補助金の見直しなどにより経常経費を削減し、財政調整基金へ計画的に積立してきたところである。また、実質収支についても国・県補助金を活用することで一般財源負担を減らすように努め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年度は脱コロナが</a:t>
          </a:r>
          <a:r>
            <a:rPr kumimoji="1" lang="ja-JP" altLang="en-US" sz="1100">
              <a:solidFill>
                <a:schemeClr val="dk1"/>
              </a:solidFill>
              <a:effectLst/>
              <a:latin typeface="+mn-lt"/>
              <a:ea typeface="+mn-ea"/>
              <a:cs typeface="+mn-cs"/>
            </a:rPr>
            <a:t>進み、すべての税目において増収となったことや、地方交付税において臨時経済対策費が追加されるなどの増収があったため、実質収支額が前年度と比べ</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％上昇した。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普通会計及び公営企業会計等、すべての会計において財源不足等による赤字は発生していないため、連結赤字比率は引き続き発生していない。</a:t>
          </a:r>
          <a:endParaRPr lang="ja-JP" altLang="ja-JP" sz="1400">
            <a:effectLst/>
            <a:latin typeface="+mn-ea"/>
            <a:ea typeface="+mn-ea"/>
          </a:endParaRPr>
        </a:p>
        <a:p>
          <a:r>
            <a:rPr kumimoji="1" lang="ja-JP" altLang="ja-JP" sz="1400">
              <a:solidFill>
                <a:schemeClr val="dk1"/>
              </a:solidFill>
              <a:effectLst/>
              <a:latin typeface="+mn-ea"/>
              <a:ea typeface="+mn-ea"/>
              <a:cs typeface="+mn-cs"/>
            </a:rPr>
            <a:t>　各会計とも歳出は削減しがたいものと思われるが、料金、保険税など歳入面での見直しを行ないつつ、町全体の黒字額の確保に努める必要がある。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令和元年度以降に元利償還金が増加したのは償還方式の見直しによるところが大きく、駅前再開発事業や県街路事業負担金の借り入れの返済も始まった</a:t>
          </a:r>
          <a:r>
            <a:rPr kumimoji="1" lang="ja-JP" altLang="en-US" sz="1400">
              <a:solidFill>
                <a:schemeClr val="dk1"/>
              </a:solidFill>
              <a:effectLst/>
              <a:latin typeface="+mn-lt"/>
              <a:ea typeface="+mn-ea"/>
              <a:cs typeface="+mn-cs"/>
            </a:rPr>
            <a:t>ためである。</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算入公債費等については、交付税に算入される公債費の償還が進んでいるため、前年度より減少している。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満期一括償還による借入なし</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将来負担額のうち、一般会計等に係る地方債の現在高は、前年度から減っているものの、</a:t>
          </a:r>
          <a:r>
            <a:rPr kumimoji="1" lang="ja-JP" altLang="en-US" sz="1100">
              <a:solidFill>
                <a:schemeClr val="dk1"/>
              </a:solidFill>
              <a:effectLst/>
              <a:latin typeface="+mn-lt"/>
              <a:ea typeface="+mn-ea"/>
              <a:cs typeface="+mn-cs"/>
            </a:rPr>
            <a:t>学校教育施設等の</a:t>
          </a:r>
          <a:r>
            <a:rPr kumimoji="1" lang="ja-JP" altLang="ja-JP" sz="1100">
              <a:solidFill>
                <a:schemeClr val="dk1"/>
              </a:solidFill>
              <a:effectLst/>
              <a:latin typeface="+mn-lt"/>
              <a:ea typeface="+mn-ea"/>
              <a:cs typeface="+mn-cs"/>
            </a:rPr>
            <a:t>建物の長寿命化のための改修工事など大規模事業を実施してい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ことから今後は増加する見込みである。</a:t>
          </a:r>
          <a:endParaRPr lang="ja-JP" altLang="ja-JP" sz="1400">
            <a:effectLst/>
          </a:endParaRPr>
        </a:p>
        <a:p>
          <a:r>
            <a:rPr kumimoji="1" lang="ja-JP" altLang="ja-JP" sz="1100">
              <a:solidFill>
                <a:schemeClr val="dk1"/>
              </a:solidFill>
              <a:effectLst/>
              <a:latin typeface="+mn-lt"/>
              <a:ea typeface="+mn-ea"/>
              <a:cs typeface="+mn-cs"/>
            </a:rPr>
            <a:t>　公営企業債等繰入見込額は、公共下水道事業会計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依然として赤字決算であり、今後ストックマネジメント計画に基づき、老朽更新も実施していくため、一般会計で負担すべき額は増加する見込みである。</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公共施設等の改修などを計画的に実行するために公共施設等整備基金や減債基金に</a:t>
          </a:r>
          <a:r>
            <a:rPr kumimoji="1" lang="ja-JP" altLang="ja-JP" sz="1100">
              <a:solidFill>
                <a:schemeClr val="dk1"/>
              </a:solidFill>
              <a:effectLst/>
              <a:latin typeface="+mn-lt"/>
              <a:ea typeface="+mn-ea"/>
              <a:cs typeface="+mn-cs"/>
            </a:rPr>
            <a:t>積み増しをしていかなければならない。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福岡県水巻町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主なものとして、減債基金に</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百万円、職員退職手当準備基金に</a:t>
          </a:r>
          <a:r>
            <a:rPr kumimoji="1" lang="en-US" altLang="ja-JP" sz="1400" b="0" i="0" baseline="0">
              <a:solidFill>
                <a:schemeClr val="dk1"/>
              </a:solidFill>
              <a:effectLst/>
              <a:latin typeface="+mn-lt"/>
              <a:ea typeface="+mn-ea"/>
              <a:cs typeface="+mn-cs"/>
            </a:rPr>
            <a:t>90</a:t>
          </a:r>
          <a:r>
            <a:rPr kumimoji="1" lang="ja-JP" altLang="ja-JP" sz="1400" b="0" i="0" baseline="0">
              <a:solidFill>
                <a:schemeClr val="dk1"/>
              </a:solidFill>
              <a:effectLst/>
              <a:latin typeface="+mn-lt"/>
              <a:ea typeface="+mn-ea"/>
              <a:cs typeface="+mn-cs"/>
            </a:rPr>
            <a:t>百万円、公共施設等整備基金に</a:t>
          </a:r>
          <a:r>
            <a:rPr kumimoji="1" lang="en-US" altLang="ja-JP" sz="1400" b="0" i="0" baseline="0">
              <a:solidFill>
                <a:schemeClr val="dk1"/>
              </a:solidFill>
              <a:effectLst/>
              <a:latin typeface="+mn-lt"/>
              <a:ea typeface="+mn-ea"/>
              <a:cs typeface="+mn-cs"/>
            </a:rPr>
            <a:t>279</a:t>
          </a:r>
          <a:r>
            <a:rPr kumimoji="1" lang="ja-JP" altLang="ja-JP" sz="1400" b="0" i="0" baseline="0">
              <a:solidFill>
                <a:schemeClr val="dk1"/>
              </a:solidFill>
              <a:effectLst/>
              <a:latin typeface="+mn-lt"/>
              <a:ea typeface="+mn-ea"/>
              <a:cs typeface="+mn-cs"/>
            </a:rPr>
            <a:t>百万円積み立てを行い、基金全体で</a:t>
          </a:r>
          <a:r>
            <a:rPr kumimoji="1" lang="en-US" altLang="ja-JP" sz="1400" b="0" i="0" baseline="0">
              <a:solidFill>
                <a:schemeClr val="dk1"/>
              </a:solidFill>
              <a:effectLst/>
              <a:latin typeface="+mn-lt"/>
              <a:ea typeface="+mn-ea"/>
              <a:cs typeface="+mn-cs"/>
            </a:rPr>
            <a:t>304</a:t>
          </a:r>
          <a:r>
            <a:rPr kumimoji="1" lang="ja-JP" altLang="ja-JP" sz="1400" b="0" i="0" baseline="0">
              <a:solidFill>
                <a:schemeClr val="dk1"/>
              </a:solidFill>
              <a:effectLst/>
              <a:latin typeface="+mn-lt"/>
              <a:ea typeface="+mn-ea"/>
              <a:cs typeface="+mn-cs"/>
            </a:rPr>
            <a:t>百万円増となった。</a:t>
          </a:r>
          <a:endParaRPr lang="ja-JP" altLang="ja-JP" sz="1400">
            <a:effectLst/>
          </a:endParaRPr>
        </a:p>
        <a:p>
          <a:pPr eaLnBrk="1" fontAlgn="auto" latinLnBrk="0" hangingPunct="1"/>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利息積立分は考慮していない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各基金の取崩・積立基準を明確にし、基金が年度間の住民負担額の財源調整となるように努める。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●職員退職手当準備基金：職員退職手当				●公共施設等整備基金：公共施設等の整備</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●ふるさと応援基金：町の歴史と文化を伝承する事業ほか７項目		●小中学校給食事業基金：小中学校給食事業の健全な管理運営</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●森林環境譲与税基金：森林整備及びその促進				●消防施設整備基金：消防施設の整備</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●片山排水ポンプ管理基金：片山排水ポンプ施設の維持管理費</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●ふるさと・水と土保全基金：農業施設の機能を適正に発揮させるための集落共同活動の強化に対する支援</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●快適環境づくり基金：快適な環境づくりに自主的、先駆的に取り組む個人及び団体等を支援又は奨励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●ふるさと応援基金：寄付額</a:t>
          </a:r>
          <a:r>
            <a:rPr kumimoji="1" lang="en-US" altLang="ja-JP" sz="1200" b="0" i="0" baseline="0">
              <a:solidFill>
                <a:schemeClr val="dk1"/>
              </a:solidFill>
              <a:effectLst/>
              <a:latin typeface="+mn-lt"/>
              <a:ea typeface="+mn-ea"/>
              <a:cs typeface="+mn-cs"/>
            </a:rPr>
            <a:t>95</a:t>
          </a:r>
          <a:r>
            <a:rPr kumimoji="1" lang="ja-JP" altLang="ja-JP" sz="1200" b="0" i="0" baseline="0">
              <a:solidFill>
                <a:schemeClr val="dk1"/>
              </a:solidFill>
              <a:effectLst/>
              <a:latin typeface="+mn-lt"/>
              <a:ea typeface="+mn-ea"/>
              <a:cs typeface="+mn-cs"/>
            </a:rPr>
            <a:t>百万円を積立、それにかかる委託料</a:t>
          </a:r>
          <a:r>
            <a:rPr kumimoji="1" lang="ja-JP" altLang="en-US" sz="1200" b="0" i="0" baseline="0">
              <a:solidFill>
                <a:schemeClr val="dk1"/>
              </a:solidFill>
              <a:effectLst/>
              <a:latin typeface="+mn-lt"/>
              <a:ea typeface="+mn-ea"/>
              <a:cs typeface="+mn-cs"/>
            </a:rPr>
            <a:t>や事業充当など</a:t>
          </a:r>
          <a:r>
            <a:rPr kumimoji="1" lang="en-US" altLang="ja-JP" sz="1200" b="0" i="0" baseline="0">
              <a:solidFill>
                <a:schemeClr val="dk1"/>
              </a:solidFill>
              <a:effectLst/>
              <a:latin typeface="+mn-lt"/>
              <a:ea typeface="+mn-ea"/>
              <a:cs typeface="+mn-cs"/>
            </a:rPr>
            <a:t>141</a:t>
          </a:r>
          <a:r>
            <a:rPr kumimoji="1" lang="ja-JP" altLang="ja-JP" sz="1200" b="0" i="0" baseline="0">
              <a:solidFill>
                <a:schemeClr val="dk1"/>
              </a:solidFill>
              <a:effectLst/>
              <a:latin typeface="+mn-lt"/>
              <a:ea typeface="+mn-ea"/>
              <a:cs typeface="+mn-cs"/>
            </a:rPr>
            <a:t>百万円取崩し</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●職員退職手当準備基金：余剰財源を</a:t>
          </a:r>
          <a:r>
            <a:rPr kumimoji="1" lang="en-US" altLang="ja-JP" sz="1200" b="0" i="0" baseline="0">
              <a:solidFill>
                <a:schemeClr val="dk1"/>
              </a:solidFill>
              <a:effectLst/>
              <a:latin typeface="+mn-lt"/>
              <a:ea typeface="+mn-ea"/>
              <a:cs typeface="+mn-cs"/>
            </a:rPr>
            <a:t>90</a:t>
          </a:r>
          <a:r>
            <a:rPr kumimoji="1" lang="ja-JP" altLang="ja-JP" sz="1200" b="0" i="0" baseline="0">
              <a:solidFill>
                <a:schemeClr val="dk1"/>
              </a:solidFill>
              <a:effectLst/>
              <a:latin typeface="+mn-lt"/>
              <a:ea typeface="+mn-ea"/>
              <a:cs typeface="+mn-cs"/>
            </a:rPr>
            <a:t>百万円積立</a:t>
          </a:r>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取崩し</a:t>
          </a:r>
          <a:r>
            <a:rPr kumimoji="1" lang="en-US" altLang="ja-JP" sz="1200" b="0" i="0" baseline="0">
              <a:solidFill>
                <a:schemeClr val="dk1"/>
              </a:solidFill>
              <a:effectLst/>
              <a:latin typeface="+mn-lt"/>
              <a:ea typeface="+mn-ea"/>
              <a:cs typeface="+mn-cs"/>
            </a:rPr>
            <a:t>31</a:t>
          </a:r>
          <a:r>
            <a:rPr kumimoji="1" lang="ja-JP" altLang="en-US" sz="1200" b="0" i="0" baseline="0">
              <a:solidFill>
                <a:schemeClr val="dk1"/>
              </a:solidFill>
              <a:effectLst/>
              <a:latin typeface="+mn-lt"/>
              <a:ea typeface="+mn-ea"/>
              <a:cs typeface="+mn-cs"/>
            </a:rPr>
            <a:t>百万円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●公共施設等整備基金：余剰財源</a:t>
          </a:r>
          <a:r>
            <a:rPr kumimoji="1" lang="ja-JP" altLang="en-US" sz="1200" b="0" i="0" baseline="0">
              <a:solidFill>
                <a:schemeClr val="dk1"/>
              </a:solidFill>
              <a:effectLst/>
              <a:latin typeface="+mn-lt"/>
              <a:ea typeface="+mn-ea"/>
              <a:cs typeface="+mn-cs"/>
            </a:rPr>
            <a:t>および快適環境づくり基金取り崩し分</a:t>
          </a:r>
          <a:r>
            <a:rPr kumimoji="1" lang="ja-JP" altLang="ja-JP" sz="1200" b="0" i="0" baseline="0">
              <a:solidFill>
                <a:schemeClr val="dk1"/>
              </a:solidFill>
              <a:effectLst/>
              <a:latin typeface="+mn-lt"/>
              <a:ea typeface="+mn-ea"/>
              <a:cs typeface="+mn-cs"/>
            </a:rPr>
            <a:t>を</a:t>
          </a:r>
          <a:r>
            <a:rPr kumimoji="1" lang="en-US" altLang="ja-JP" sz="1200" b="0" i="0" baseline="0">
              <a:solidFill>
                <a:schemeClr val="dk1"/>
              </a:solidFill>
              <a:effectLst/>
              <a:latin typeface="+mn-lt"/>
              <a:ea typeface="+mn-ea"/>
              <a:cs typeface="+mn-cs"/>
            </a:rPr>
            <a:t>280</a:t>
          </a:r>
          <a:r>
            <a:rPr kumimoji="1" lang="ja-JP" altLang="ja-JP" sz="1200" b="0" i="0" baseline="0">
              <a:solidFill>
                <a:schemeClr val="dk1"/>
              </a:solidFill>
              <a:effectLst/>
              <a:latin typeface="+mn-lt"/>
              <a:ea typeface="+mn-ea"/>
              <a:cs typeface="+mn-cs"/>
            </a:rPr>
            <a:t>百万円積立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●快適環境づくり基金：</a:t>
          </a:r>
          <a:r>
            <a:rPr kumimoji="1" lang="en-US" altLang="ja-JP" sz="1200" b="0" i="0" baseline="0">
              <a:solidFill>
                <a:schemeClr val="dk1"/>
              </a:solidFill>
              <a:effectLst/>
              <a:latin typeface="+mn-lt"/>
              <a:ea typeface="+mn-ea"/>
              <a:cs typeface="+mn-cs"/>
            </a:rPr>
            <a:t>105</a:t>
          </a:r>
          <a:r>
            <a:rPr kumimoji="1" lang="ja-JP" altLang="en-US" sz="1200" b="0" i="0" baseline="0">
              <a:solidFill>
                <a:schemeClr val="dk1"/>
              </a:solidFill>
              <a:effectLst/>
              <a:latin typeface="+mn-lt"/>
              <a:ea typeface="+mn-ea"/>
              <a:cs typeface="+mn-cs"/>
            </a:rPr>
            <a:t>百万円を取崩し、全額を公共施設等整備基金に積みなおし</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●小中学校給食事業基金：特定防衛施設周辺整備調整交付金</a:t>
          </a:r>
          <a:r>
            <a:rPr kumimoji="1" lang="en-US" altLang="ja-JP" sz="1200" b="0" i="0" baseline="0">
              <a:solidFill>
                <a:schemeClr val="dk1"/>
              </a:solidFill>
              <a:effectLst/>
              <a:latin typeface="+mn-lt"/>
              <a:ea typeface="+mn-ea"/>
              <a:cs typeface="+mn-cs"/>
            </a:rPr>
            <a:t>56</a:t>
          </a:r>
          <a:r>
            <a:rPr kumimoji="1" lang="ja-JP" altLang="ja-JP" sz="1200" b="0" i="0" baseline="0">
              <a:solidFill>
                <a:schemeClr val="dk1"/>
              </a:solidFill>
              <a:effectLst/>
              <a:latin typeface="+mn-lt"/>
              <a:ea typeface="+mn-ea"/>
              <a:cs typeface="+mn-cs"/>
            </a:rPr>
            <a:t>百万円積立、給食事業の管理運営費として</a:t>
          </a:r>
          <a:r>
            <a:rPr kumimoji="1" lang="en-US" altLang="ja-JP" sz="1200" b="0" i="0" baseline="0">
              <a:solidFill>
                <a:schemeClr val="dk1"/>
              </a:solidFill>
              <a:effectLst/>
              <a:latin typeface="+mn-lt"/>
              <a:ea typeface="+mn-ea"/>
              <a:cs typeface="+mn-cs"/>
            </a:rPr>
            <a:t>50</a:t>
          </a:r>
          <a:r>
            <a:rPr kumimoji="1" lang="ja-JP" altLang="ja-JP" sz="1200" b="0" i="0" baseline="0">
              <a:solidFill>
                <a:schemeClr val="dk1"/>
              </a:solidFill>
              <a:effectLst/>
              <a:latin typeface="+mn-lt"/>
              <a:ea typeface="+mn-ea"/>
              <a:cs typeface="+mn-cs"/>
            </a:rPr>
            <a:t>百万円取崩し</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●森林環境譲与税基金：森林環境譲与税</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百万円を積立、</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百万円を事業充当</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利息積立分は考慮していない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●職員退職手当準備基金：職員退職手当見込額</a:t>
          </a:r>
          <a:r>
            <a:rPr kumimoji="1" lang="en-US" altLang="ja-JP" sz="1200" b="0" i="0" baseline="0">
              <a:solidFill>
                <a:schemeClr val="dk1"/>
              </a:solidFill>
              <a:effectLst/>
              <a:latin typeface="+mn-lt"/>
              <a:ea typeface="+mn-ea"/>
              <a:cs typeface="+mn-cs"/>
            </a:rPr>
            <a:t>1,200</a:t>
          </a:r>
          <a:r>
            <a:rPr kumimoji="1" lang="ja-JP" altLang="ja-JP" sz="1200" b="0" i="0" baseline="0">
              <a:solidFill>
                <a:schemeClr val="dk1"/>
              </a:solidFill>
              <a:effectLst/>
              <a:latin typeface="+mn-lt"/>
              <a:ea typeface="+mn-ea"/>
              <a:cs typeface="+mn-cs"/>
            </a:rPr>
            <a:t>百万円に対し積立額が大幅に不足することから優先的に積み立てる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●減債基金：投資的事業にかかる償還額に基準を設け、積立て・取崩しを行う。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●公共施設等整備基金：投資的一般財源に基準を設け、積立て・取崩しを行う。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●ふるさと応援基金：次年度に当年度の寄附見込額からそれにかかる委託料を差し引いた額を財源充当するために取り崩す</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令和</a:t>
          </a:r>
          <a:r>
            <a:rPr kumimoji="1" lang="en-US" altLang="ja-JP" sz="1400" b="0" i="0" baseline="0">
              <a:solidFill>
                <a:schemeClr val="dk1"/>
              </a:solidFill>
              <a:effectLst/>
              <a:latin typeface="+mn-lt"/>
              <a:ea typeface="+mn-ea"/>
              <a:cs typeface="+mn-cs"/>
            </a:rPr>
            <a:t>4</a:t>
          </a:r>
          <a:r>
            <a:rPr kumimoji="1" lang="ja-JP" altLang="ja-JP" sz="1400" b="0" i="0" baseline="0">
              <a:solidFill>
                <a:schemeClr val="dk1"/>
              </a:solidFill>
              <a:effectLst/>
              <a:latin typeface="+mn-lt"/>
              <a:ea typeface="+mn-ea"/>
              <a:cs typeface="+mn-cs"/>
            </a:rPr>
            <a:t>年度歳計剰余金の処分として</a:t>
          </a:r>
          <a:r>
            <a:rPr kumimoji="1" lang="en-US" altLang="ja-JP" sz="1400" b="0" i="0" baseline="0">
              <a:solidFill>
                <a:schemeClr val="dk1"/>
              </a:solidFill>
              <a:effectLst/>
              <a:latin typeface="+mn-lt"/>
              <a:ea typeface="+mn-ea"/>
              <a:cs typeface="+mn-cs"/>
            </a:rPr>
            <a:t>306</a:t>
          </a:r>
          <a:r>
            <a:rPr kumimoji="1" lang="ja-JP" altLang="ja-JP" sz="1400" b="0" i="0" baseline="0">
              <a:solidFill>
                <a:schemeClr val="dk1"/>
              </a:solidFill>
              <a:effectLst/>
              <a:latin typeface="+mn-lt"/>
              <a:ea typeface="+mn-ea"/>
              <a:cs typeface="+mn-cs"/>
            </a:rPr>
            <a:t>百万円を積立。また、財源不足を補うため</a:t>
          </a:r>
          <a:r>
            <a:rPr kumimoji="1" lang="en-US" altLang="ja-JP" sz="1400" b="0" i="0" baseline="0">
              <a:solidFill>
                <a:schemeClr val="dk1"/>
              </a:solidFill>
              <a:effectLst/>
              <a:latin typeface="+mn-lt"/>
              <a:ea typeface="+mn-ea"/>
              <a:cs typeface="+mn-cs"/>
            </a:rPr>
            <a:t>300</a:t>
          </a:r>
          <a:r>
            <a:rPr kumimoji="1" lang="ja-JP" altLang="ja-JP" sz="1400" b="0" i="0" baseline="0">
              <a:solidFill>
                <a:schemeClr val="dk1"/>
              </a:solidFill>
              <a:effectLst/>
              <a:latin typeface="+mn-lt"/>
              <a:ea typeface="+mn-ea"/>
              <a:cs typeface="+mn-cs"/>
            </a:rPr>
            <a:t>百万を</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基金から取り崩したため、差額の</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百万円増となった。</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利息積立分は考慮していない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財政調整基金は、適正が標準財政規模の</a:t>
          </a:r>
          <a:r>
            <a:rPr kumimoji="1" lang="en-US" altLang="ja-JP" sz="1400" b="0" i="0" baseline="0">
              <a:solidFill>
                <a:schemeClr val="dk1"/>
              </a:solidFill>
              <a:effectLst/>
              <a:latin typeface="+mn-lt"/>
              <a:ea typeface="+mn-ea"/>
              <a:cs typeface="+mn-cs"/>
            </a:rPr>
            <a:t>5</a:t>
          </a:r>
          <a:r>
            <a:rPr kumimoji="1" lang="ja-JP" altLang="ja-JP" sz="1400" b="0" i="0" baseline="0">
              <a:solidFill>
                <a:schemeClr val="dk1"/>
              </a:solidFill>
              <a:effectLst/>
              <a:latin typeface="+mn-lt"/>
              <a:ea typeface="+mn-ea"/>
              <a:cs typeface="+mn-cs"/>
            </a:rPr>
            <a:t>～</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％といわれている。今後も、税収等の財源不足を補うため減少見込みではあるが、不測の事態に備えるため、標準財政規模の</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を下回らないように維持していく。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財政シュミレーションにより、起債償還が増えていく予定となっており、その財源として</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百万円積み立てを行ったため。</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利息積立分は考慮していない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住民一人当たり償還額が他の年度に比して多額となる年度において、町債の償還の財源に充てる。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12764480</v>
      </c>
      <c r="BO4" s="371"/>
      <c r="BP4" s="371"/>
      <c r="BQ4" s="371"/>
      <c r="BR4" s="371"/>
      <c r="BS4" s="371"/>
      <c r="BT4" s="371"/>
      <c r="BU4" s="372"/>
      <c r="BV4" s="370">
        <v>12429922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9.6999999999999993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12011399</v>
      </c>
      <c r="BO5" s="408"/>
      <c r="BP5" s="408"/>
      <c r="BQ5" s="408"/>
      <c r="BR5" s="408"/>
      <c r="BS5" s="408"/>
      <c r="BT5" s="408"/>
      <c r="BU5" s="409"/>
      <c r="BV5" s="407">
        <v>11785586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87.5</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753081</v>
      </c>
      <c r="BO6" s="408"/>
      <c r="BP6" s="408"/>
      <c r="BQ6" s="408"/>
      <c r="BR6" s="408"/>
      <c r="BS6" s="408"/>
      <c r="BT6" s="408"/>
      <c r="BU6" s="409"/>
      <c r="BV6" s="407">
        <v>644336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89.1</v>
      </c>
      <c r="CU6" s="445"/>
      <c r="CV6" s="445"/>
      <c r="CW6" s="445"/>
      <c r="CX6" s="445"/>
      <c r="CY6" s="445"/>
      <c r="CZ6" s="445"/>
      <c r="DA6" s="446"/>
      <c r="DB6" s="444">
        <v>88.9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51548</v>
      </c>
      <c r="BO7" s="408"/>
      <c r="BP7" s="408"/>
      <c r="BQ7" s="408"/>
      <c r="BR7" s="408"/>
      <c r="BS7" s="408"/>
      <c r="BT7" s="408"/>
      <c r="BU7" s="409"/>
      <c r="BV7" s="407">
        <v>38858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6374822</v>
      </c>
      <c r="CU7" s="408"/>
      <c r="CV7" s="408"/>
      <c r="CW7" s="408"/>
      <c r="CX7" s="408"/>
      <c r="CY7" s="408"/>
      <c r="CZ7" s="408"/>
      <c r="DA7" s="409"/>
      <c r="DB7" s="407">
        <v>6234373</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701533</v>
      </c>
      <c r="BO8" s="408"/>
      <c r="BP8" s="408"/>
      <c r="BQ8" s="408"/>
      <c r="BR8" s="408"/>
      <c r="BS8" s="408"/>
      <c r="BT8" s="408"/>
      <c r="BU8" s="409"/>
      <c r="BV8" s="407">
        <v>605478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0.51</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28114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96055</v>
      </c>
      <c r="BO9" s="408"/>
      <c r="BP9" s="408"/>
      <c r="BQ9" s="408"/>
      <c r="BR9" s="408"/>
      <c r="BS9" s="408"/>
      <c r="BT9" s="408"/>
      <c r="BU9" s="409"/>
      <c r="BV9" s="407">
        <v>-13470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8.8000000000000007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28997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777</v>
      </c>
      <c r="BO10" s="408"/>
      <c r="BP10" s="408"/>
      <c r="BQ10" s="408"/>
      <c r="BR10" s="408"/>
      <c r="BS10" s="408"/>
      <c r="BT10" s="408"/>
      <c r="BU10" s="409"/>
      <c r="BV10" s="407">
        <v>745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27651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300000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27188</v>
      </c>
      <c r="S13" s="492"/>
      <c r="T13" s="492"/>
      <c r="U13" s="492"/>
      <c r="V13" s="493"/>
      <c r="W13" s="423" t="s">
        <v>130</v>
      </c>
      <c r="X13" s="424"/>
      <c r="Y13" s="424"/>
      <c r="Z13" s="424"/>
      <c r="AA13" s="424"/>
      <c r="AB13" s="414"/>
      <c r="AC13" s="458">
        <v>120</v>
      </c>
      <c r="AD13" s="459"/>
      <c r="AE13" s="459"/>
      <c r="AF13" s="459"/>
      <c r="AG13" s="501"/>
      <c r="AH13" s="458">
        <v>121</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-203168</v>
      </c>
      <c r="BO13" s="408"/>
      <c r="BP13" s="408"/>
      <c r="BQ13" s="408"/>
      <c r="BR13" s="408"/>
      <c r="BS13" s="408"/>
      <c r="BT13" s="408"/>
      <c r="BU13" s="409"/>
      <c r="BV13" s="407">
        <v>-312725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4.9000000000000004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27810</v>
      </c>
      <c r="S14" s="492"/>
      <c r="T14" s="492"/>
      <c r="U14" s="492"/>
      <c r="V14" s="493"/>
      <c r="W14" s="397"/>
      <c r="X14" s="398"/>
      <c r="Y14" s="398"/>
      <c r="Z14" s="398"/>
      <c r="AA14" s="398"/>
      <c r="AB14" s="387"/>
      <c r="AC14" s="494">
        <v>1</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11.4</v>
      </c>
      <c r="CU14" s="506"/>
      <c r="CV14" s="506"/>
      <c r="CW14" s="506"/>
      <c r="CX14" s="506"/>
      <c r="CY14" s="506"/>
      <c r="CZ14" s="506"/>
      <c r="DA14" s="507"/>
      <c r="DB14" s="505">
        <v>13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27375</v>
      </c>
      <c r="S15" s="492"/>
      <c r="T15" s="492"/>
      <c r="U15" s="492"/>
      <c r="V15" s="493"/>
      <c r="W15" s="423" t="s">
        <v>137</v>
      </c>
      <c r="X15" s="424"/>
      <c r="Y15" s="424"/>
      <c r="Z15" s="424"/>
      <c r="AA15" s="424"/>
      <c r="AB15" s="414"/>
      <c r="AC15" s="458">
        <v>3509</v>
      </c>
      <c r="AD15" s="459"/>
      <c r="AE15" s="459"/>
      <c r="AF15" s="459"/>
      <c r="AG15" s="501"/>
      <c r="AH15" s="458">
        <v>3472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2857496</v>
      </c>
      <c r="BO15" s="371"/>
      <c r="BP15" s="371"/>
      <c r="BQ15" s="371"/>
      <c r="BR15" s="371"/>
      <c r="BS15" s="371"/>
      <c r="BT15" s="371"/>
      <c r="BU15" s="372"/>
      <c r="BV15" s="370">
        <v>2732186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29.9</v>
      </c>
      <c r="AD16" s="495"/>
      <c r="AE16" s="495"/>
      <c r="AF16" s="495"/>
      <c r="AG16" s="496"/>
      <c r="AH16" s="494">
        <v>30.1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5629647</v>
      </c>
      <c r="BO16" s="408"/>
      <c r="BP16" s="408"/>
      <c r="BQ16" s="408"/>
      <c r="BR16" s="408"/>
      <c r="BS16" s="408"/>
      <c r="BT16" s="408"/>
      <c r="BU16" s="409"/>
      <c r="BV16" s="407">
        <v>5461655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8096</v>
      </c>
      <c r="AD17" s="459"/>
      <c r="AE17" s="459"/>
      <c r="AF17" s="459"/>
      <c r="AG17" s="501"/>
      <c r="AH17" s="458">
        <v>7948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3556267</v>
      </c>
      <c r="BO17" s="408"/>
      <c r="BP17" s="408"/>
      <c r="BQ17" s="408"/>
      <c r="BR17" s="408"/>
      <c r="BS17" s="408"/>
      <c r="BT17" s="408"/>
      <c r="BU17" s="409"/>
      <c r="BV17" s="407">
        <v>3402418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11.01</v>
      </c>
      <c r="M18" s="531"/>
      <c r="N18" s="531"/>
      <c r="O18" s="531"/>
      <c r="P18" s="531"/>
      <c r="Q18" s="531"/>
      <c r="R18" s="532"/>
      <c r="S18" s="532"/>
      <c r="T18" s="532"/>
      <c r="U18" s="532"/>
      <c r="V18" s="533"/>
      <c r="W18" s="425"/>
      <c r="X18" s="426"/>
      <c r="Y18" s="426"/>
      <c r="Z18" s="426"/>
      <c r="AA18" s="426"/>
      <c r="AB18" s="417"/>
      <c r="AC18" s="534">
        <v>69</v>
      </c>
      <c r="AD18" s="535"/>
      <c r="AE18" s="535"/>
      <c r="AF18" s="535"/>
      <c r="AG18" s="536"/>
      <c r="AH18" s="534">
        <v>68.900000000000006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5777513</v>
      </c>
      <c r="BO18" s="408"/>
      <c r="BP18" s="408"/>
      <c r="BQ18" s="408"/>
      <c r="BR18" s="408"/>
      <c r="BS18" s="408"/>
      <c r="BT18" s="408"/>
      <c r="BU18" s="409"/>
      <c r="BV18" s="407">
        <v>5669191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2553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8372609</v>
      </c>
      <c r="BO19" s="408"/>
      <c r="BP19" s="408"/>
      <c r="BQ19" s="408"/>
      <c r="BR19" s="408"/>
      <c r="BS19" s="408"/>
      <c r="BT19" s="408"/>
      <c r="BU19" s="409"/>
      <c r="BV19" s="407">
        <v>7925030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12315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7523542</v>
      </c>
      <c r="BO22" s="371"/>
      <c r="BP22" s="371"/>
      <c r="BQ22" s="371"/>
      <c r="BR22" s="371"/>
      <c r="BS22" s="371"/>
      <c r="BT22" s="371"/>
      <c r="BU22" s="372"/>
      <c r="BV22" s="370">
        <v>7717744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7089085</v>
      </c>
      <c r="BO23" s="408"/>
      <c r="BP23" s="408"/>
      <c r="BQ23" s="408"/>
      <c r="BR23" s="408"/>
      <c r="BS23" s="408"/>
      <c r="BT23" s="408"/>
      <c r="BU23" s="409"/>
      <c r="BV23" s="407">
        <v>7291027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7660</v>
      </c>
      <c r="R24" s="459"/>
      <c r="S24" s="459"/>
      <c r="T24" s="459"/>
      <c r="U24" s="459"/>
      <c r="V24" s="501"/>
      <c r="W24" s="553"/>
      <c r="X24" s="554"/>
      <c r="Y24" s="555"/>
      <c r="Z24" s="457" t="s">
        <v>162</v>
      </c>
      <c r="AA24" s="437"/>
      <c r="AB24" s="437"/>
      <c r="AC24" s="437"/>
      <c r="AD24" s="437"/>
      <c r="AE24" s="437"/>
      <c r="AF24" s="437"/>
      <c r="AG24" s="438"/>
      <c r="AH24" s="458">
        <v>161</v>
      </c>
      <c r="AI24" s="459"/>
      <c r="AJ24" s="459"/>
      <c r="AK24" s="459"/>
      <c r="AL24" s="501"/>
      <c r="AM24" s="458">
        <v>503286</v>
      </c>
      <c r="AN24" s="459"/>
      <c r="AO24" s="459"/>
      <c r="AP24" s="459"/>
      <c r="AQ24" s="459"/>
      <c r="AR24" s="501"/>
      <c r="AS24" s="458">
        <v>3126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3903571</v>
      </c>
      <c r="BO24" s="408"/>
      <c r="BP24" s="408"/>
      <c r="BQ24" s="408"/>
      <c r="BR24" s="408"/>
      <c r="BS24" s="408"/>
      <c r="BT24" s="408"/>
      <c r="BU24" s="409"/>
      <c r="BV24" s="407">
        <v>3731915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6220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881544</v>
      </c>
      <c r="BO25" s="371"/>
      <c r="BP25" s="371"/>
      <c r="BQ25" s="371"/>
      <c r="BR25" s="371"/>
      <c r="BS25" s="371"/>
      <c r="BT25" s="371"/>
      <c r="BU25" s="372"/>
      <c r="BV25" s="370">
        <v>642806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5800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9231</v>
      </c>
      <c r="AN26" s="459"/>
      <c r="AO26" s="459"/>
      <c r="AP26" s="459"/>
      <c r="AQ26" s="459"/>
      <c r="AR26" s="501"/>
      <c r="AS26" s="458">
        <v>3077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3360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7859</v>
      </c>
      <c r="AN27" s="459"/>
      <c r="AO27" s="459"/>
      <c r="AP27" s="459"/>
      <c r="AQ27" s="459"/>
      <c r="AR27" s="501"/>
      <c r="AS27" s="458">
        <v>2620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2980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2284097</v>
      </c>
      <c r="BO28" s="371"/>
      <c r="BP28" s="371"/>
      <c r="BQ28" s="371"/>
      <c r="BR28" s="371"/>
      <c r="BS28" s="371"/>
      <c r="BT28" s="371"/>
      <c r="BU28" s="372"/>
      <c r="BV28" s="370">
        <v>2278320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12</v>
      </c>
      <c r="M29" s="459"/>
      <c r="N29" s="459"/>
      <c r="O29" s="459"/>
      <c r="P29" s="501"/>
      <c r="Q29" s="458">
        <v>2790</v>
      </c>
      <c r="R29" s="459"/>
      <c r="S29" s="459"/>
      <c r="T29" s="459"/>
      <c r="U29" s="459"/>
      <c r="V29" s="501"/>
      <c r="W29" s="556"/>
      <c r="X29" s="557"/>
      <c r="Y29" s="558"/>
      <c r="Z29" s="457" t="s">
        <v>177</v>
      </c>
      <c r="AA29" s="437"/>
      <c r="AB29" s="437"/>
      <c r="AC29" s="437"/>
      <c r="AD29" s="437"/>
      <c r="AE29" s="437"/>
      <c r="AF29" s="437"/>
      <c r="AG29" s="438"/>
      <c r="AH29" s="458">
        <v>164</v>
      </c>
      <c r="AI29" s="459"/>
      <c r="AJ29" s="459"/>
      <c r="AK29" s="459"/>
      <c r="AL29" s="501"/>
      <c r="AM29" s="458">
        <v>511145</v>
      </c>
      <c r="AN29" s="459"/>
      <c r="AO29" s="459"/>
      <c r="AP29" s="459"/>
      <c r="AQ29" s="459"/>
      <c r="AR29" s="501"/>
      <c r="AS29" s="458">
        <v>3117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733915</v>
      </c>
      <c r="BO29" s="408"/>
      <c r="BP29" s="408"/>
      <c r="BQ29" s="408"/>
      <c r="BR29" s="408"/>
      <c r="BS29" s="408"/>
      <c r="BT29" s="408"/>
      <c r="BU29" s="409"/>
      <c r="BV29" s="407">
        <v>633616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2164353</v>
      </c>
      <c r="BO30" s="527"/>
      <c r="BP30" s="527"/>
      <c r="BQ30" s="527"/>
      <c r="BR30" s="527"/>
      <c r="BS30" s="527"/>
      <c r="BT30" s="527"/>
      <c r="BU30" s="528"/>
      <c r="BV30" s="526">
        <v>1966559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公共下水道事業会計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堀川水利組合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福岡県市町村消防団員等公務災害補償組合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福岡県自治会館管理組合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遠賀・中間地域広域行政事務組合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福岡県自治振興組合（一般会計）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福岡県自治振興組合（公文書館事業特別会計）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11</v>
      </c>
      <c r="BX40" s="597"/>
      <c r="BY40" s="598" t="str">
        <f>IF('各会計、関係団体の財政状況及び健全化判断比率'!B74="","",'各会計、関係団体の財政状況及び健全化判断比率'!B74)</f>
        <v>福岡県介護保険広域連合（一般会計）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12</v>
      </c>
      <c r="BX41" s="597"/>
      <c r="BY41" s="598" t="str">
        <f>IF('各会計、関係団体の財政状況及び健全化判断比率'!B75="","",'各会計、関係団体の財政状況及び健全化判断比率'!B75)</f>
        <v>福岡県介護保険広域連合（介護保険事業特別会計）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13</v>
      </c>
      <c r="BX42" s="597"/>
      <c r="BY42" s="598" t="str">
        <f>IF('各会計、関係団体の財政状況及び健全化判断比率'!B76="","",'各会計、関係団体の財政状況及び健全化判断比率'!B76)</f>
        <v>福岡県後期高齢者医療広域連合（一般会計）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14</v>
      </c>
      <c r="BX43" s="597"/>
      <c r="BY43" s="598" t="str">
        <f>IF('各会計、関係団体の財政状況及び健全化判断比率'!B77="","",'各会計、関係団体の財政状況及び健全化判断比率'!B77)</f>
        <v>福岡県後期高齢者医療広域連合（後期高齢者医療特別会計）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1PbROM4IxguTzl0unSon1DkFwCLbL9ViErDDKCtZecW44DJPn74AcIy/l5ZVSDodDCuGiUkXv9TCU0w7GJifHQ==" saltValue="ROJaWfJpUQaTV/g7LP7O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2782356</v>
      </c>
      <c r="S5" s="613"/>
      <c r="T5" s="613"/>
      <c r="U5" s="613"/>
      <c r="V5" s="613"/>
      <c r="W5" s="613"/>
      <c r="X5" s="613"/>
      <c r="Y5" s="614"/>
      <c r="Z5" s="615">
        <v>21.8</v>
      </c>
      <c r="AA5" s="615"/>
      <c r="AB5" s="615"/>
      <c r="AC5" s="615"/>
      <c r="AD5" s="616">
        <v>2782356</v>
      </c>
      <c r="AE5" s="616"/>
      <c r="AF5" s="616"/>
      <c r="AG5" s="616"/>
      <c r="AH5" s="616"/>
      <c r="AI5" s="616"/>
      <c r="AJ5" s="616"/>
      <c r="AK5" s="616"/>
      <c r="AL5" s="617">
        <v>42.9</v>
      </c>
      <c r="AM5" s="618"/>
      <c r="AN5" s="618"/>
      <c r="AO5" s="619"/>
      <c r="AP5" s="609" t="s">
        <v>216</v>
      </c>
      <c r="AQ5" s="610"/>
      <c r="AR5" s="610"/>
      <c r="AS5" s="610"/>
      <c r="AT5" s="610"/>
      <c r="AU5" s="610"/>
      <c r="AV5" s="610"/>
      <c r="AW5" s="610"/>
      <c r="AX5" s="610"/>
      <c r="AY5" s="610"/>
      <c r="AZ5" s="610"/>
      <c r="BA5" s="610"/>
      <c r="BB5" s="610"/>
      <c r="BC5" s="610"/>
      <c r="BD5" s="610"/>
      <c r="BE5" s="610"/>
      <c r="BF5" s="611"/>
      <c r="BG5" s="623">
        <v>2781846</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77349</v>
      </c>
      <c r="S6" s="624"/>
      <c r="T6" s="624"/>
      <c r="U6" s="624"/>
      <c r="V6" s="624"/>
      <c r="W6" s="624"/>
      <c r="X6" s="624"/>
      <c r="Y6" s="625"/>
      <c r="Z6" s="626">
        <v>0.6</v>
      </c>
      <c r="AA6" s="626"/>
      <c r="AB6" s="626"/>
      <c r="AC6" s="626"/>
      <c r="AD6" s="627">
        <v>77349</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2781846</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103291</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103291</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729</v>
      </c>
      <c r="S7" s="624"/>
      <c r="T7" s="624"/>
      <c r="U7" s="624"/>
      <c r="V7" s="624"/>
      <c r="W7" s="624"/>
      <c r="X7" s="624"/>
      <c r="Y7" s="625"/>
      <c r="Z7" s="626">
        <v>0</v>
      </c>
      <c r="AA7" s="626"/>
      <c r="AB7" s="626"/>
      <c r="AC7" s="626"/>
      <c r="AD7" s="627">
        <v>729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1324511</v>
      </c>
      <c r="BH7" s="624"/>
      <c r="BI7" s="624"/>
      <c r="BJ7" s="624"/>
      <c r="BK7" s="624"/>
      <c r="BL7" s="624"/>
      <c r="BM7" s="624"/>
      <c r="BN7" s="625"/>
      <c r="BO7" s="626">
        <v>47.6</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1579095</v>
      </c>
      <c r="CS7" s="624"/>
      <c r="CT7" s="624"/>
      <c r="CU7" s="624"/>
      <c r="CV7" s="624"/>
      <c r="CW7" s="624"/>
      <c r="CX7" s="624"/>
      <c r="CY7" s="625"/>
      <c r="CZ7" s="626">
        <v>13.1</v>
      </c>
      <c r="DA7" s="626"/>
      <c r="DB7" s="626"/>
      <c r="DC7" s="626"/>
      <c r="DD7" s="632">
        <v>59152</v>
      </c>
      <c r="DE7" s="624"/>
      <c r="DF7" s="624"/>
      <c r="DG7" s="624"/>
      <c r="DH7" s="624"/>
      <c r="DI7" s="624"/>
      <c r="DJ7" s="624"/>
      <c r="DK7" s="624"/>
      <c r="DL7" s="624"/>
      <c r="DM7" s="624"/>
      <c r="DN7" s="624"/>
      <c r="DO7" s="624"/>
      <c r="DP7" s="625"/>
      <c r="DQ7" s="632">
        <v>1206263</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15040</v>
      </c>
      <c r="S8" s="624"/>
      <c r="T8" s="624"/>
      <c r="U8" s="624"/>
      <c r="V8" s="624"/>
      <c r="W8" s="624"/>
      <c r="X8" s="624"/>
      <c r="Y8" s="625"/>
      <c r="Z8" s="626">
        <v>0.1</v>
      </c>
      <c r="AA8" s="626"/>
      <c r="AB8" s="626"/>
      <c r="AC8" s="626"/>
      <c r="AD8" s="627">
        <v>15040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53320</v>
      </c>
      <c r="BH8" s="624"/>
      <c r="BI8" s="624"/>
      <c r="BJ8" s="624"/>
      <c r="BK8" s="624"/>
      <c r="BL8" s="624"/>
      <c r="BM8" s="624"/>
      <c r="BN8" s="625"/>
      <c r="BO8" s="626">
        <v>1.9</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5566650</v>
      </c>
      <c r="CS8" s="624"/>
      <c r="CT8" s="624"/>
      <c r="CU8" s="624"/>
      <c r="CV8" s="624"/>
      <c r="CW8" s="624"/>
      <c r="CX8" s="624"/>
      <c r="CY8" s="625"/>
      <c r="CZ8" s="626">
        <v>46.3</v>
      </c>
      <c r="DA8" s="626"/>
      <c r="DB8" s="626"/>
      <c r="DC8" s="626"/>
      <c r="DD8" s="632">
        <v>53432</v>
      </c>
      <c r="DE8" s="624"/>
      <c r="DF8" s="624"/>
      <c r="DG8" s="624"/>
      <c r="DH8" s="624"/>
      <c r="DI8" s="624"/>
      <c r="DJ8" s="624"/>
      <c r="DK8" s="624"/>
      <c r="DL8" s="624"/>
      <c r="DM8" s="624"/>
      <c r="DN8" s="624"/>
      <c r="DO8" s="624"/>
      <c r="DP8" s="625"/>
      <c r="DQ8" s="632">
        <v>3011955</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18631</v>
      </c>
      <c r="S9" s="624"/>
      <c r="T9" s="624"/>
      <c r="U9" s="624"/>
      <c r="V9" s="624"/>
      <c r="W9" s="624"/>
      <c r="X9" s="624"/>
      <c r="Y9" s="625"/>
      <c r="Z9" s="626">
        <v>0.1</v>
      </c>
      <c r="AA9" s="626"/>
      <c r="AB9" s="626"/>
      <c r="AC9" s="626"/>
      <c r="AD9" s="627">
        <v>18631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1090343</v>
      </c>
      <c r="BH9" s="624"/>
      <c r="BI9" s="624"/>
      <c r="BJ9" s="624"/>
      <c r="BK9" s="624"/>
      <c r="BL9" s="624"/>
      <c r="BM9" s="624"/>
      <c r="BN9" s="625"/>
      <c r="BO9" s="626">
        <v>39.200000000000003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797680</v>
      </c>
      <c r="CS9" s="624"/>
      <c r="CT9" s="624"/>
      <c r="CU9" s="624"/>
      <c r="CV9" s="624"/>
      <c r="CW9" s="624"/>
      <c r="CX9" s="624"/>
      <c r="CY9" s="625"/>
      <c r="CZ9" s="626">
        <v>6.6</v>
      </c>
      <c r="DA9" s="626"/>
      <c r="DB9" s="626"/>
      <c r="DC9" s="626"/>
      <c r="DD9" s="632">
        <v>8214</v>
      </c>
      <c r="DE9" s="624"/>
      <c r="DF9" s="624"/>
      <c r="DG9" s="624"/>
      <c r="DH9" s="624"/>
      <c r="DI9" s="624"/>
      <c r="DJ9" s="624"/>
      <c r="DK9" s="624"/>
      <c r="DL9" s="624"/>
      <c r="DM9" s="624"/>
      <c r="DN9" s="624"/>
      <c r="DO9" s="624"/>
      <c r="DP9" s="625"/>
      <c r="DQ9" s="632">
        <v>662391</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47590</v>
      </c>
      <c r="BH10" s="624"/>
      <c r="BI10" s="624"/>
      <c r="BJ10" s="624"/>
      <c r="BK10" s="624"/>
      <c r="BL10" s="624"/>
      <c r="BM10" s="624"/>
      <c r="BN10" s="625"/>
      <c r="BO10" s="626">
        <v>1.7</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633720</v>
      </c>
      <c r="S11" s="624"/>
      <c r="T11" s="624"/>
      <c r="U11" s="624"/>
      <c r="V11" s="624"/>
      <c r="W11" s="624"/>
      <c r="X11" s="624"/>
      <c r="Y11" s="625"/>
      <c r="Z11" s="628">
        <v>5</v>
      </c>
      <c r="AA11" s="629"/>
      <c r="AB11" s="629"/>
      <c r="AC11" s="635"/>
      <c r="AD11" s="632">
        <v>633720</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133258</v>
      </c>
      <c r="BH11" s="624"/>
      <c r="BI11" s="624"/>
      <c r="BJ11" s="624"/>
      <c r="BK11" s="624"/>
      <c r="BL11" s="624"/>
      <c r="BM11" s="624"/>
      <c r="BN11" s="625"/>
      <c r="BO11" s="626">
        <v>4.8</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50439</v>
      </c>
      <c r="CS11" s="624"/>
      <c r="CT11" s="624"/>
      <c r="CU11" s="624"/>
      <c r="CV11" s="624"/>
      <c r="CW11" s="624"/>
      <c r="CX11" s="624"/>
      <c r="CY11" s="625"/>
      <c r="CZ11" s="626">
        <v>0.4</v>
      </c>
      <c r="DA11" s="626"/>
      <c r="DB11" s="626"/>
      <c r="DC11" s="626"/>
      <c r="DD11" s="632">
        <v>11187</v>
      </c>
      <c r="DE11" s="624"/>
      <c r="DF11" s="624"/>
      <c r="DG11" s="624"/>
      <c r="DH11" s="624"/>
      <c r="DI11" s="624"/>
      <c r="DJ11" s="624"/>
      <c r="DK11" s="624"/>
      <c r="DL11" s="624"/>
      <c r="DM11" s="624"/>
      <c r="DN11" s="624"/>
      <c r="DO11" s="624"/>
      <c r="DP11" s="625"/>
      <c r="DQ11" s="632">
        <v>35116</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1125604</v>
      </c>
      <c r="BH12" s="624"/>
      <c r="BI12" s="624"/>
      <c r="BJ12" s="624"/>
      <c r="BK12" s="624"/>
      <c r="BL12" s="624"/>
      <c r="BM12" s="624"/>
      <c r="BN12" s="625"/>
      <c r="BO12" s="626">
        <v>40.5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96921</v>
      </c>
      <c r="CS12" s="624"/>
      <c r="CT12" s="624"/>
      <c r="CU12" s="624"/>
      <c r="CV12" s="624"/>
      <c r="CW12" s="624"/>
      <c r="CX12" s="624"/>
      <c r="CY12" s="625"/>
      <c r="CZ12" s="626">
        <v>0.8</v>
      </c>
      <c r="DA12" s="626"/>
      <c r="DB12" s="626"/>
      <c r="DC12" s="626"/>
      <c r="DD12" s="632" t="s">
        <v>121</v>
      </c>
      <c r="DE12" s="624"/>
      <c r="DF12" s="624"/>
      <c r="DG12" s="624"/>
      <c r="DH12" s="624"/>
      <c r="DI12" s="624"/>
      <c r="DJ12" s="624"/>
      <c r="DK12" s="624"/>
      <c r="DL12" s="624"/>
      <c r="DM12" s="624"/>
      <c r="DN12" s="624"/>
      <c r="DO12" s="624"/>
      <c r="DP12" s="625"/>
      <c r="DQ12" s="632">
        <v>60664</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1100497</v>
      </c>
      <c r="BH13" s="624"/>
      <c r="BI13" s="624"/>
      <c r="BJ13" s="624"/>
      <c r="BK13" s="624"/>
      <c r="BL13" s="624"/>
      <c r="BM13" s="624"/>
      <c r="BN13" s="625"/>
      <c r="BO13" s="626">
        <v>39.6</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1141253</v>
      </c>
      <c r="CS13" s="624"/>
      <c r="CT13" s="624"/>
      <c r="CU13" s="624"/>
      <c r="CV13" s="624"/>
      <c r="CW13" s="624"/>
      <c r="CX13" s="624"/>
      <c r="CY13" s="625"/>
      <c r="CZ13" s="626">
        <v>9.5</v>
      </c>
      <c r="DA13" s="626"/>
      <c r="DB13" s="626"/>
      <c r="DC13" s="626"/>
      <c r="DD13" s="632">
        <v>560064</v>
      </c>
      <c r="DE13" s="624"/>
      <c r="DF13" s="624"/>
      <c r="DG13" s="624"/>
      <c r="DH13" s="624"/>
      <c r="DI13" s="624"/>
      <c r="DJ13" s="624"/>
      <c r="DK13" s="624"/>
      <c r="DL13" s="624"/>
      <c r="DM13" s="624"/>
      <c r="DN13" s="624"/>
      <c r="DO13" s="624"/>
      <c r="DP13" s="625"/>
      <c r="DQ13" s="632">
        <v>536177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763</v>
      </c>
      <c r="S14" s="624"/>
      <c r="T14" s="624"/>
      <c r="U14" s="624"/>
      <c r="V14" s="624"/>
      <c r="W14" s="624"/>
      <c r="X14" s="624"/>
      <c r="Y14" s="625"/>
      <c r="Z14" s="626">
        <v>0</v>
      </c>
      <c r="AA14" s="626"/>
      <c r="AB14" s="626"/>
      <c r="AC14" s="626"/>
      <c r="AD14" s="627">
        <v>763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92358</v>
      </c>
      <c r="BH14" s="624"/>
      <c r="BI14" s="624"/>
      <c r="BJ14" s="624"/>
      <c r="BK14" s="624"/>
      <c r="BL14" s="624"/>
      <c r="BM14" s="624"/>
      <c r="BN14" s="625"/>
      <c r="BO14" s="626">
        <v>3.3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367125</v>
      </c>
      <c r="CS14" s="624"/>
      <c r="CT14" s="624"/>
      <c r="CU14" s="624"/>
      <c r="CV14" s="624"/>
      <c r="CW14" s="624"/>
      <c r="CX14" s="624"/>
      <c r="CY14" s="625"/>
      <c r="CZ14" s="626">
        <v>3.1</v>
      </c>
      <c r="DA14" s="626"/>
      <c r="DB14" s="626"/>
      <c r="DC14" s="626"/>
      <c r="DD14" s="632">
        <v>3630</v>
      </c>
      <c r="DE14" s="624"/>
      <c r="DF14" s="624"/>
      <c r="DG14" s="624"/>
      <c r="DH14" s="624"/>
      <c r="DI14" s="624"/>
      <c r="DJ14" s="624"/>
      <c r="DK14" s="624"/>
      <c r="DL14" s="624"/>
      <c r="DM14" s="624"/>
      <c r="DN14" s="624"/>
      <c r="DO14" s="624"/>
      <c r="DP14" s="625"/>
      <c r="DQ14" s="632">
        <v>365314</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239373</v>
      </c>
      <c r="BH15" s="624"/>
      <c r="BI15" s="624"/>
      <c r="BJ15" s="624"/>
      <c r="BK15" s="624"/>
      <c r="BL15" s="624"/>
      <c r="BM15" s="624"/>
      <c r="BN15" s="625"/>
      <c r="BO15" s="626">
        <v>8.6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1540547</v>
      </c>
      <c r="CS15" s="624"/>
      <c r="CT15" s="624"/>
      <c r="CU15" s="624"/>
      <c r="CV15" s="624"/>
      <c r="CW15" s="624"/>
      <c r="CX15" s="624"/>
      <c r="CY15" s="625"/>
      <c r="CZ15" s="626">
        <v>12.8</v>
      </c>
      <c r="DA15" s="626"/>
      <c r="DB15" s="626"/>
      <c r="DC15" s="626"/>
      <c r="DD15" s="632">
        <v>428802</v>
      </c>
      <c r="DE15" s="624"/>
      <c r="DF15" s="624"/>
      <c r="DG15" s="624"/>
      <c r="DH15" s="624"/>
      <c r="DI15" s="624"/>
      <c r="DJ15" s="624"/>
      <c r="DK15" s="624"/>
      <c r="DL15" s="624"/>
      <c r="DM15" s="624"/>
      <c r="DN15" s="624"/>
      <c r="DO15" s="624"/>
      <c r="DP15" s="625"/>
      <c r="DQ15" s="632">
        <v>908490</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13578</v>
      </c>
      <c r="S16" s="624"/>
      <c r="T16" s="624"/>
      <c r="U16" s="624"/>
      <c r="V16" s="624"/>
      <c r="W16" s="624"/>
      <c r="X16" s="624"/>
      <c r="Y16" s="625"/>
      <c r="Z16" s="626">
        <v>0.1</v>
      </c>
      <c r="AA16" s="626"/>
      <c r="AB16" s="626"/>
      <c r="AC16" s="626"/>
      <c r="AD16" s="627">
        <v>13578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46403</v>
      </c>
      <c r="S17" s="624"/>
      <c r="T17" s="624"/>
      <c r="U17" s="624"/>
      <c r="V17" s="624"/>
      <c r="W17" s="624"/>
      <c r="X17" s="624"/>
      <c r="Y17" s="625"/>
      <c r="Z17" s="626">
        <v>0.4</v>
      </c>
      <c r="AA17" s="626"/>
      <c r="AB17" s="626"/>
      <c r="AC17" s="626"/>
      <c r="AD17" s="627">
        <v>46403</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768398</v>
      </c>
      <c r="CS17" s="624"/>
      <c r="CT17" s="624"/>
      <c r="CU17" s="624"/>
      <c r="CV17" s="624"/>
      <c r="CW17" s="624"/>
      <c r="CX17" s="624"/>
      <c r="CY17" s="625"/>
      <c r="CZ17" s="626">
        <v>6.4</v>
      </c>
      <c r="DA17" s="626"/>
      <c r="DB17" s="626"/>
      <c r="DC17" s="626"/>
      <c r="DD17" s="632" t="s">
        <v>121</v>
      </c>
      <c r="DE17" s="624"/>
      <c r="DF17" s="624"/>
      <c r="DG17" s="624"/>
      <c r="DH17" s="624"/>
      <c r="DI17" s="624"/>
      <c r="DJ17" s="624"/>
      <c r="DK17" s="624"/>
      <c r="DL17" s="624"/>
      <c r="DM17" s="624"/>
      <c r="DN17" s="624"/>
      <c r="DO17" s="624"/>
      <c r="DP17" s="625"/>
      <c r="DQ17" s="632">
        <v>729867</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40448</v>
      </c>
      <c r="S18" s="624"/>
      <c r="T18" s="624"/>
      <c r="U18" s="624"/>
      <c r="V18" s="624"/>
      <c r="W18" s="624"/>
      <c r="X18" s="624"/>
      <c r="Y18" s="625"/>
      <c r="Z18" s="626">
        <v>0.3</v>
      </c>
      <c r="AA18" s="626"/>
      <c r="AB18" s="626"/>
      <c r="AC18" s="626"/>
      <c r="AD18" s="627">
        <v>40448</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34622</v>
      </c>
      <c r="S19" s="624"/>
      <c r="T19" s="624"/>
      <c r="U19" s="624"/>
      <c r="V19" s="624"/>
      <c r="W19" s="624"/>
      <c r="X19" s="624"/>
      <c r="Y19" s="625"/>
      <c r="Z19" s="626">
        <v>0.3</v>
      </c>
      <c r="AA19" s="626"/>
      <c r="AB19" s="626"/>
      <c r="AC19" s="626"/>
      <c r="AD19" s="627">
        <v>34622</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510</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5826</v>
      </c>
      <c r="S20" s="624"/>
      <c r="T20" s="624"/>
      <c r="U20" s="624"/>
      <c r="V20" s="624"/>
      <c r="W20" s="624"/>
      <c r="X20" s="624"/>
      <c r="Y20" s="625"/>
      <c r="Z20" s="626">
        <v>0</v>
      </c>
      <c r="AA20" s="626"/>
      <c r="AB20" s="626"/>
      <c r="AC20" s="626"/>
      <c r="AD20" s="627">
        <v>5826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510</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12011399</v>
      </c>
      <c r="CS20" s="624"/>
      <c r="CT20" s="624"/>
      <c r="CU20" s="624"/>
      <c r="CV20" s="624"/>
      <c r="CW20" s="624"/>
      <c r="CX20" s="624"/>
      <c r="CY20" s="625"/>
      <c r="CZ20" s="626">
        <v>100</v>
      </c>
      <c r="DA20" s="626"/>
      <c r="DB20" s="626"/>
      <c r="DC20" s="626"/>
      <c r="DD20" s="632">
        <v>1124481</v>
      </c>
      <c r="DE20" s="624"/>
      <c r="DF20" s="624"/>
      <c r="DG20" s="624"/>
      <c r="DH20" s="624"/>
      <c r="DI20" s="624"/>
      <c r="DJ20" s="624"/>
      <c r="DK20" s="624"/>
      <c r="DL20" s="624"/>
      <c r="DM20" s="624"/>
      <c r="DN20" s="624"/>
      <c r="DO20" s="624"/>
      <c r="DP20" s="625"/>
      <c r="DQ20" s="632">
        <v>7619528</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2974021</v>
      </c>
      <c r="S21" s="624"/>
      <c r="T21" s="624"/>
      <c r="U21" s="624"/>
      <c r="V21" s="624"/>
      <c r="W21" s="624"/>
      <c r="X21" s="624"/>
      <c r="Y21" s="625"/>
      <c r="Z21" s="626">
        <v>23.3</v>
      </c>
      <c r="AA21" s="626"/>
      <c r="AB21" s="626"/>
      <c r="AC21" s="626"/>
      <c r="AD21" s="627">
        <v>2772301</v>
      </c>
      <c r="AE21" s="627"/>
      <c r="AF21" s="627"/>
      <c r="AG21" s="627"/>
      <c r="AH21" s="627"/>
      <c r="AI21" s="627"/>
      <c r="AJ21" s="627"/>
      <c r="AK21" s="627"/>
      <c r="AL21" s="628">
        <v>42.7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510</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2772301</v>
      </c>
      <c r="S22" s="624"/>
      <c r="T22" s="624"/>
      <c r="U22" s="624"/>
      <c r="V22" s="624"/>
      <c r="W22" s="624"/>
      <c r="X22" s="624"/>
      <c r="Y22" s="625"/>
      <c r="Z22" s="626">
        <v>21.7</v>
      </c>
      <c r="AA22" s="626"/>
      <c r="AB22" s="626"/>
      <c r="AC22" s="626"/>
      <c r="AD22" s="627">
        <v>2772301</v>
      </c>
      <c r="AE22" s="627"/>
      <c r="AF22" s="627"/>
      <c r="AG22" s="627"/>
      <c r="AH22" s="627"/>
      <c r="AI22" s="627"/>
      <c r="AJ22" s="627"/>
      <c r="AK22" s="627"/>
      <c r="AL22" s="628">
        <v>42.7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201720</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5704629</v>
      </c>
      <c r="CS24" s="613"/>
      <c r="CT24" s="613"/>
      <c r="CU24" s="613"/>
      <c r="CV24" s="613"/>
      <c r="CW24" s="613"/>
      <c r="CX24" s="613"/>
      <c r="CY24" s="614"/>
      <c r="CZ24" s="617">
        <v>47.5</v>
      </c>
      <c r="DA24" s="618"/>
      <c r="DB24" s="618"/>
      <c r="DC24" s="634"/>
      <c r="DD24" s="658">
        <v>3252441</v>
      </c>
      <c r="DE24" s="613"/>
      <c r="DF24" s="613"/>
      <c r="DG24" s="613"/>
      <c r="DH24" s="613"/>
      <c r="DI24" s="613"/>
      <c r="DJ24" s="613"/>
      <c r="DK24" s="614"/>
      <c r="DL24" s="658">
        <v>2733839</v>
      </c>
      <c r="DM24" s="613"/>
      <c r="DN24" s="613"/>
      <c r="DO24" s="613"/>
      <c r="DP24" s="613"/>
      <c r="DQ24" s="613"/>
      <c r="DR24" s="613"/>
      <c r="DS24" s="613"/>
      <c r="DT24" s="613"/>
      <c r="DU24" s="613"/>
      <c r="DV24" s="614"/>
      <c r="DW24" s="617">
        <v>41.8</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6603038</v>
      </c>
      <c r="S25" s="624"/>
      <c r="T25" s="624"/>
      <c r="U25" s="624"/>
      <c r="V25" s="624"/>
      <c r="W25" s="624"/>
      <c r="X25" s="624"/>
      <c r="Y25" s="625"/>
      <c r="Z25" s="626">
        <v>51.7</v>
      </c>
      <c r="AA25" s="626"/>
      <c r="AB25" s="626"/>
      <c r="AC25" s="626"/>
      <c r="AD25" s="627">
        <v>6401318</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1478178</v>
      </c>
      <c r="CS25" s="655"/>
      <c r="CT25" s="655"/>
      <c r="CU25" s="655"/>
      <c r="CV25" s="655"/>
      <c r="CW25" s="655"/>
      <c r="CX25" s="655"/>
      <c r="CY25" s="656"/>
      <c r="CZ25" s="628">
        <v>12.3</v>
      </c>
      <c r="DA25" s="653"/>
      <c r="DB25" s="653"/>
      <c r="DC25" s="657"/>
      <c r="DD25" s="632">
        <v>1206820</v>
      </c>
      <c r="DE25" s="655"/>
      <c r="DF25" s="655"/>
      <c r="DG25" s="655"/>
      <c r="DH25" s="655"/>
      <c r="DI25" s="655"/>
      <c r="DJ25" s="655"/>
      <c r="DK25" s="656"/>
      <c r="DL25" s="632">
        <v>1201621</v>
      </c>
      <c r="DM25" s="655"/>
      <c r="DN25" s="655"/>
      <c r="DO25" s="655"/>
      <c r="DP25" s="655"/>
      <c r="DQ25" s="655"/>
      <c r="DR25" s="655"/>
      <c r="DS25" s="655"/>
      <c r="DT25" s="655"/>
      <c r="DU25" s="655"/>
      <c r="DV25" s="656"/>
      <c r="DW25" s="628">
        <v>18.399999999999999</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4398</v>
      </c>
      <c r="S26" s="624"/>
      <c r="T26" s="624"/>
      <c r="U26" s="624"/>
      <c r="V26" s="624"/>
      <c r="W26" s="624"/>
      <c r="X26" s="624"/>
      <c r="Y26" s="625"/>
      <c r="Z26" s="626">
        <v>0</v>
      </c>
      <c r="AA26" s="626"/>
      <c r="AB26" s="626"/>
      <c r="AC26" s="626"/>
      <c r="AD26" s="627">
        <v>4398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973648</v>
      </c>
      <c r="CS26" s="624"/>
      <c r="CT26" s="624"/>
      <c r="CU26" s="624"/>
      <c r="CV26" s="624"/>
      <c r="CW26" s="624"/>
      <c r="CX26" s="624"/>
      <c r="CY26" s="625"/>
      <c r="CZ26" s="628">
        <v>8.1</v>
      </c>
      <c r="DA26" s="653"/>
      <c r="DB26" s="653"/>
      <c r="DC26" s="657"/>
      <c r="DD26" s="632">
        <v>769936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94258</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2782356</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3458053</v>
      </c>
      <c r="CS27" s="655"/>
      <c r="CT27" s="655"/>
      <c r="CU27" s="655"/>
      <c r="CV27" s="655"/>
      <c r="CW27" s="655"/>
      <c r="CX27" s="655"/>
      <c r="CY27" s="656"/>
      <c r="CZ27" s="628">
        <v>28.8</v>
      </c>
      <c r="DA27" s="653"/>
      <c r="DB27" s="653"/>
      <c r="DC27" s="657"/>
      <c r="DD27" s="632">
        <v>1315754</v>
      </c>
      <c r="DE27" s="655"/>
      <c r="DF27" s="655"/>
      <c r="DG27" s="655"/>
      <c r="DH27" s="655"/>
      <c r="DI27" s="655"/>
      <c r="DJ27" s="655"/>
      <c r="DK27" s="656"/>
      <c r="DL27" s="632">
        <v>802351</v>
      </c>
      <c r="DM27" s="655"/>
      <c r="DN27" s="655"/>
      <c r="DO27" s="655"/>
      <c r="DP27" s="655"/>
      <c r="DQ27" s="655"/>
      <c r="DR27" s="655"/>
      <c r="DS27" s="655"/>
      <c r="DT27" s="655"/>
      <c r="DU27" s="655"/>
      <c r="DV27" s="656"/>
      <c r="DW27" s="628">
        <v>12.3</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312569</v>
      </c>
      <c r="S28" s="624"/>
      <c r="T28" s="624"/>
      <c r="U28" s="624"/>
      <c r="V28" s="624"/>
      <c r="W28" s="624"/>
      <c r="X28" s="624"/>
      <c r="Y28" s="625"/>
      <c r="Z28" s="626">
        <v>2.4</v>
      </c>
      <c r="AA28" s="626"/>
      <c r="AB28" s="626"/>
      <c r="AC28" s="626"/>
      <c r="AD28" s="627">
        <v>11083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768398</v>
      </c>
      <c r="CS28" s="624"/>
      <c r="CT28" s="624"/>
      <c r="CU28" s="624"/>
      <c r="CV28" s="624"/>
      <c r="CW28" s="624"/>
      <c r="CX28" s="624"/>
      <c r="CY28" s="625"/>
      <c r="CZ28" s="628">
        <v>6.4</v>
      </c>
      <c r="DA28" s="653"/>
      <c r="DB28" s="653"/>
      <c r="DC28" s="657"/>
      <c r="DD28" s="632">
        <v>729867</v>
      </c>
      <c r="DE28" s="624"/>
      <c r="DF28" s="624"/>
      <c r="DG28" s="624"/>
      <c r="DH28" s="624"/>
      <c r="DI28" s="624"/>
      <c r="DJ28" s="624"/>
      <c r="DK28" s="625"/>
      <c r="DL28" s="632">
        <v>729867</v>
      </c>
      <c r="DM28" s="624"/>
      <c r="DN28" s="624"/>
      <c r="DO28" s="624"/>
      <c r="DP28" s="624"/>
      <c r="DQ28" s="624"/>
      <c r="DR28" s="624"/>
      <c r="DS28" s="624"/>
      <c r="DT28" s="624"/>
      <c r="DU28" s="624"/>
      <c r="DV28" s="625"/>
      <c r="DW28" s="628">
        <v>11.2</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11689</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768315</v>
      </c>
      <c r="CS29" s="655"/>
      <c r="CT29" s="655"/>
      <c r="CU29" s="655"/>
      <c r="CV29" s="655"/>
      <c r="CW29" s="655"/>
      <c r="CX29" s="655"/>
      <c r="CY29" s="656"/>
      <c r="CZ29" s="628">
        <v>6.4</v>
      </c>
      <c r="DA29" s="653"/>
      <c r="DB29" s="653"/>
      <c r="DC29" s="657"/>
      <c r="DD29" s="632">
        <v>729784</v>
      </c>
      <c r="DE29" s="655"/>
      <c r="DF29" s="655"/>
      <c r="DG29" s="655"/>
      <c r="DH29" s="655"/>
      <c r="DI29" s="655"/>
      <c r="DJ29" s="655"/>
      <c r="DK29" s="656"/>
      <c r="DL29" s="632">
        <v>729784</v>
      </c>
      <c r="DM29" s="655"/>
      <c r="DN29" s="655"/>
      <c r="DO29" s="655"/>
      <c r="DP29" s="655"/>
      <c r="DQ29" s="655"/>
      <c r="DR29" s="655"/>
      <c r="DS29" s="655"/>
      <c r="DT29" s="655"/>
      <c r="DU29" s="655"/>
      <c r="DV29" s="656"/>
      <c r="DW29" s="628">
        <v>11.2</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2579794</v>
      </c>
      <c r="S30" s="624"/>
      <c r="T30" s="624"/>
      <c r="U30" s="624"/>
      <c r="V30" s="624"/>
      <c r="W30" s="624"/>
      <c r="X30" s="624"/>
      <c r="Y30" s="625"/>
      <c r="Z30" s="626">
        <v>20.2</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751856</v>
      </c>
      <c r="CS30" s="624"/>
      <c r="CT30" s="624"/>
      <c r="CU30" s="624"/>
      <c r="CV30" s="624"/>
      <c r="CW30" s="624"/>
      <c r="CX30" s="624"/>
      <c r="CY30" s="625"/>
      <c r="CZ30" s="628">
        <v>6.3</v>
      </c>
      <c r="DA30" s="653"/>
      <c r="DB30" s="653"/>
      <c r="DC30" s="657"/>
      <c r="DD30" s="632">
        <v>714726</v>
      </c>
      <c r="DE30" s="624"/>
      <c r="DF30" s="624"/>
      <c r="DG30" s="624"/>
      <c r="DH30" s="624"/>
      <c r="DI30" s="624"/>
      <c r="DJ30" s="624"/>
      <c r="DK30" s="625"/>
      <c r="DL30" s="632">
        <v>714726</v>
      </c>
      <c r="DM30" s="624"/>
      <c r="DN30" s="624"/>
      <c r="DO30" s="624"/>
      <c r="DP30" s="624"/>
      <c r="DQ30" s="624"/>
      <c r="DR30" s="624"/>
      <c r="DS30" s="624"/>
      <c r="DT30" s="624"/>
      <c r="DU30" s="624"/>
      <c r="DV30" s="625"/>
      <c r="DW30" s="628">
        <v>10.9</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97.6</v>
      </c>
      <c r="BN31" s="667"/>
      <c r="BO31" s="667"/>
      <c r="BP31" s="667"/>
      <c r="BQ31" s="668"/>
      <c r="BR31" s="679">
        <v>99.3</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16459</v>
      </c>
      <c r="CS31" s="655"/>
      <c r="CT31" s="655"/>
      <c r="CU31" s="655"/>
      <c r="CV31" s="655"/>
      <c r="CW31" s="655"/>
      <c r="CX31" s="655"/>
      <c r="CY31" s="656"/>
      <c r="CZ31" s="628">
        <v>0.1</v>
      </c>
      <c r="DA31" s="653"/>
      <c r="DB31" s="653"/>
      <c r="DC31" s="657"/>
      <c r="DD31" s="632">
        <v>15058</v>
      </c>
      <c r="DE31" s="655"/>
      <c r="DF31" s="655"/>
      <c r="DG31" s="655"/>
      <c r="DH31" s="655"/>
      <c r="DI31" s="655"/>
      <c r="DJ31" s="655"/>
      <c r="DK31" s="656"/>
      <c r="DL31" s="632">
        <v>15058</v>
      </c>
      <c r="DM31" s="655"/>
      <c r="DN31" s="655"/>
      <c r="DO31" s="655"/>
      <c r="DP31" s="655"/>
      <c r="DQ31" s="655"/>
      <c r="DR31" s="655"/>
      <c r="DS31" s="655"/>
      <c r="DT31" s="655"/>
      <c r="DU31" s="655"/>
      <c r="DV31" s="656"/>
      <c r="DW31" s="628">
        <v>0.2</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1028711</v>
      </c>
      <c r="S32" s="624"/>
      <c r="T32" s="624"/>
      <c r="U32" s="624"/>
      <c r="V32" s="624"/>
      <c r="W32" s="624"/>
      <c r="X32" s="624"/>
      <c r="Y32" s="625"/>
      <c r="Z32" s="626">
        <v>8.1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98.4</v>
      </c>
      <c r="BH32" s="655"/>
      <c r="BI32" s="655"/>
      <c r="BJ32" s="655"/>
      <c r="BK32" s="655"/>
      <c r="BL32" s="655"/>
      <c r="BM32" s="629">
        <v>96.5</v>
      </c>
      <c r="BN32" s="655"/>
      <c r="BO32" s="655"/>
      <c r="BP32" s="655"/>
      <c r="BQ32" s="678"/>
      <c r="BR32" s="680">
        <v>99</v>
      </c>
      <c r="BS32" s="655"/>
      <c r="BT32" s="655"/>
      <c r="BU32" s="655"/>
      <c r="BV32" s="655"/>
      <c r="BW32" s="655"/>
      <c r="BX32" s="629">
        <v>96.9</v>
      </c>
      <c r="BY32" s="655"/>
      <c r="BZ32" s="655"/>
      <c r="CA32" s="655"/>
      <c r="CB32" s="678"/>
      <c r="CD32" s="663"/>
      <c r="CE32" s="664"/>
      <c r="CF32" s="620" t="s">
        <v>304</v>
      </c>
      <c r="CG32" s="621"/>
      <c r="CH32" s="621"/>
      <c r="CI32" s="621"/>
      <c r="CJ32" s="621"/>
      <c r="CK32" s="621"/>
      <c r="CL32" s="621"/>
      <c r="CM32" s="621"/>
      <c r="CN32" s="621"/>
      <c r="CO32" s="621"/>
      <c r="CP32" s="621"/>
      <c r="CQ32" s="622"/>
      <c r="CR32" s="623">
        <v>83</v>
      </c>
      <c r="CS32" s="624"/>
      <c r="CT32" s="624"/>
      <c r="CU32" s="624"/>
      <c r="CV32" s="624"/>
      <c r="CW32" s="624"/>
      <c r="CX32" s="624"/>
      <c r="CY32" s="625"/>
      <c r="CZ32" s="628">
        <v>0</v>
      </c>
      <c r="DA32" s="653"/>
      <c r="DB32" s="653"/>
      <c r="DC32" s="657"/>
      <c r="DD32" s="632">
        <v>83</v>
      </c>
      <c r="DE32" s="624"/>
      <c r="DF32" s="624"/>
      <c r="DG32" s="624"/>
      <c r="DH32" s="624"/>
      <c r="DI32" s="624"/>
      <c r="DJ32" s="624"/>
      <c r="DK32" s="625"/>
      <c r="DL32" s="632">
        <v>83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142301</v>
      </c>
      <c r="S33" s="624"/>
      <c r="T33" s="624"/>
      <c r="U33" s="624"/>
      <c r="V33" s="624"/>
      <c r="W33" s="624"/>
      <c r="X33" s="624"/>
      <c r="Y33" s="625"/>
      <c r="Z33" s="626">
        <v>1.1000000000000001</v>
      </c>
      <c r="AA33" s="626"/>
      <c r="AB33" s="626"/>
      <c r="AC33" s="626"/>
      <c r="AD33" s="627">
        <v>66112</v>
      </c>
      <c r="AE33" s="627"/>
      <c r="AF33" s="627"/>
      <c r="AG33" s="627"/>
      <c r="AH33" s="627"/>
      <c r="AI33" s="627"/>
      <c r="AJ33" s="627"/>
      <c r="AK33" s="627"/>
      <c r="AL33" s="628">
        <v>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98.5</v>
      </c>
      <c r="BN33" s="682"/>
      <c r="BO33" s="682"/>
      <c r="BP33" s="682"/>
      <c r="BQ33" s="684"/>
      <c r="BR33" s="681">
        <v>99.5</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5182289</v>
      </c>
      <c r="CS33" s="655"/>
      <c r="CT33" s="655"/>
      <c r="CU33" s="655"/>
      <c r="CV33" s="655"/>
      <c r="CW33" s="655"/>
      <c r="CX33" s="655"/>
      <c r="CY33" s="656"/>
      <c r="CZ33" s="628">
        <v>43.1</v>
      </c>
      <c r="DA33" s="653"/>
      <c r="DB33" s="653"/>
      <c r="DC33" s="657"/>
      <c r="DD33" s="632">
        <v>4111106</v>
      </c>
      <c r="DE33" s="655"/>
      <c r="DF33" s="655"/>
      <c r="DG33" s="655"/>
      <c r="DH33" s="655"/>
      <c r="DI33" s="655"/>
      <c r="DJ33" s="655"/>
      <c r="DK33" s="656"/>
      <c r="DL33" s="632">
        <v>3043674</v>
      </c>
      <c r="DM33" s="655"/>
      <c r="DN33" s="655"/>
      <c r="DO33" s="655"/>
      <c r="DP33" s="655"/>
      <c r="DQ33" s="655"/>
      <c r="DR33" s="655"/>
      <c r="DS33" s="655"/>
      <c r="DT33" s="655"/>
      <c r="DU33" s="655"/>
      <c r="DV33" s="656"/>
      <c r="DW33" s="628">
        <v>46.6</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97401</v>
      </c>
      <c r="S34" s="624"/>
      <c r="T34" s="624"/>
      <c r="U34" s="624"/>
      <c r="V34" s="624"/>
      <c r="W34" s="624"/>
      <c r="X34" s="624"/>
      <c r="Y34" s="625"/>
      <c r="Z34" s="626">
        <v>0.8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1475720</v>
      </c>
      <c r="CS34" s="624"/>
      <c r="CT34" s="624"/>
      <c r="CU34" s="624"/>
      <c r="CV34" s="624"/>
      <c r="CW34" s="624"/>
      <c r="CX34" s="624"/>
      <c r="CY34" s="625"/>
      <c r="CZ34" s="628">
        <v>12.3</v>
      </c>
      <c r="DA34" s="653"/>
      <c r="DB34" s="653"/>
      <c r="DC34" s="657"/>
      <c r="DD34" s="632">
        <v>987448</v>
      </c>
      <c r="DE34" s="624"/>
      <c r="DF34" s="624"/>
      <c r="DG34" s="624"/>
      <c r="DH34" s="624"/>
      <c r="DI34" s="624"/>
      <c r="DJ34" s="624"/>
      <c r="DK34" s="625"/>
      <c r="DL34" s="632">
        <v>830714</v>
      </c>
      <c r="DM34" s="624"/>
      <c r="DN34" s="624"/>
      <c r="DO34" s="624"/>
      <c r="DP34" s="624"/>
      <c r="DQ34" s="624"/>
      <c r="DR34" s="624"/>
      <c r="DS34" s="624"/>
      <c r="DT34" s="624"/>
      <c r="DU34" s="624"/>
      <c r="DV34" s="625"/>
      <c r="DW34" s="628">
        <v>12.7</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630027</v>
      </c>
      <c r="S35" s="624"/>
      <c r="T35" s="624"/>
      <c r="U35" s="624"/>
      <c r="V35" s="624"/>
      <c r="W35" s="624"/>
      <c r="X35" s="624"/>
      <c r="Y35" s="625"/>
      <c r="Z35" s="626">
        <v>4.9000000000000004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121391</v>
      </c>
      <c r="CS35" s="655"/>
      <c r="CT35" s="655"/>
      <c r="CU35" s="655"/>
      <c r="CV35" s="655"/>
      <c r="CW35" s="655"/>
      <c r="CX35" s="655"/>
      <c r="CY35" s="656"/>
      <c r="CZ35" s="628">
        <v>1</v>
      </c>
      <c r="DA35" s="653"/>
      <c r="DB35" s="653"/>
      <c r="DC35" s="657"/>
      <c r="DD35" s="632">
        <v>92272</v>
      </c>
      <c r="DE35" s="655"/>
      <c r="DF35" s="655"/>
      <c r="DG35" s="655"/>
      <c r="DH35" s="655"/>
      <c r="DI35" s="655"/>
      <c r="DJ35" s="655"/>
      <c r="DK35" s="656"/>
      <c r="DL35" s="632">
        <v>92272</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339336</v>
      </c>
      <c r="S36" s="624"/>
      <c r="T36" s="624"/>
      <c r="U36" s="624"/>
      <c r="V36" s="624"/>
      <c r="W36" s="624"/>
      <c r="X36" s="624"/>
      <c r="Y36" s="625"/>
      <c r="Z36" s="626">
        <v>2.7</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1548770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37933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1610056</v>
      </c>
      <c r="CS36" s="624"/>
      <c r="CT36" s="624"/>
      <c r="CU36" s="624"/>
      <c r="CV36" s="624"/>
      <c r="CW36" s="624"/>
      <c r="CX36" s="624"/>
      <c r="CY36" s="625"/>
      <c r="CZ36" s="628">
        <v>13.4</v>
      </c>
      <c r="DA36" s="653"/>
      <c r="DB36" s="653"/>
      <c r="DC36" s="657"/>
      <c r="DD36" s="632">
        <v>1531736</v>
      </c>
      <c r="DE36" s="624"/>
      <c r="DF36" s="624"/>
      <c r="DG36" s="624"/>
      <c r="DH36" s="624"/>
      <c r="DI36" s="624"/>
      <c r="DJ36" s="624"/>
      <c r="DK36" s="625"/>
      <c r="DL36" s="632">
        <v>1147476</v>
      </c>
      <c r="DM36" s="624"/>
      <c r="DN36" s="624"/>
      <c r="DO36" s="624"/>
      <c r="DP36" s="624"/>
      <c r="DQ36" s="624"/>
      <c r="DR36" s="624"/>
      <c r="DS36" s="624"/>
      <c r="DT36" s="624"/>
      <c r="DU36" s="624"/>
      <c r="DV36" s="625"/>
      <c r="DW36" s="628">
        <v>17.600000000000001</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363304</v>
      </c>
      <c r="S37" s="624"/>
      <c r="T37" s="624"/>
      <c r="U37" s="624"/>
      <c r="V37" s="624"/>
      <c r="W37" s="624"/>
      <c r="X37" s="624"/>
      <c r="Y37" s="625"/>
      <c r="Z37" s="626">
        <v>2.8</v>
      </c>
      <c r="AA37" s="626"/>
      <c r="AB37" s="626"/>
      <c r="AC37" s="626"/>
      <c r="AD37" s="627">
        <v>3828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232546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-53652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797109</v>
      </c>
      <c r="CS37" s="655"/>
      <c r="CT37" s="655"/>
      <c r="CU37" s="655"/>
      <c r="CV37" s="655"/>
      <c r="CW37" s="655"/>
      <c r="CX37" s="655"/>
      <c r="CY37" s="656"/>
      <c r="CZ37" s="628">
        <v>6.6</v>
      </c>
      <c r="DA37" s="653"/>
      <c r="DB37" s="653"/>
      <c r="DC37" s="657"/>
      <c r="DD37" s="632">
        <v>797109</v>
      </c>
      <c r="DE37" s="655"/>
      <c r="DF37" s="655"/>
      <c r="DG37" s="655"/>
      <c r="DH37" s="655"/>
      <c r="DI37" s="655"/>
      <c r="DJ37" s="655"/>
      <c r="DK37" s="656"/>
      <c r="DL37" s="632">
        <v>750943</v>
      </c>
      <c r="DM37" s="655"/>
      <c r="DN37" s="655"/>
      <c r="DO37" s="655"/>
      <c r="DP37" s="655"/>
      <c r="DQ37" s="655"/>
      <c r="DR37" s="655"/>
      <c r="DS37" s="655"/>
      <c r="DT37" s="655"/>
      <c r="DU37" s="655"/>
      <c r="DV37" s="656"/>
      <c r="DW37" s="628">
        <v>11.5</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557654</v>
      </c>
      <c r="S38" s="624"/>
      <c r="T38" s="624"/>
      <c r="U38" s="624"/>
      <c r="V38" s="624"/>
      <c r="W38" s="624"/>
      <c r="X38" s="624"/>
      <c r="Y38" s="625"/>
      <c r="Z38" s="626">
        <v>4.4000000000000004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t="s">
        <v>121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3734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1316224</v>
      </c>
      <c r="CS38" s="624"/>
      <c r="CT38" s="624"/>
      <c r="CU38" s="624"/>
      <c r="CV38" s="624"/>
      <c r="CW38" s="624"/>
      <c r="CX38" s="624"/>
      <c r="CY38" s="625"/>
      <c r="CZ38" s="628">
        <v>11</v>
      </c>
      <c r="DA38" s="653"/>
      <c r="DB38" s="653"/>
      <c r="DC38" s="657"/>
      <c r="DD38" s="632">
        <v>1073646</v>
      </c>
      <c r="DE38" s="624"/>
      <c r="DF38" s="624"/>
      <c r="DG38" s="624"/>
      <c r="DH38" s="624"/>
      <c r="DI38" s="624"/>
      <c r="DJ38" s="624"/>
      <c r="DK38" s="625"/>
      <c r="DL38" s="632">
        <v>973212</v>
      </c>
      <c r="DM38" s="624"/>
      <c r="DN38" s="624"/>
      <c r="DO38" s="624"/>
      <c r="DP38" s="624"/>
      <c r="DQ38" s="624"/>
      <c r="DR38" s="624"/>
      <c r="DS38" s="624"/>
      <c r="DT38" s="624"/>
      <c r="DU38" s="624"/>
      <c r="DV38" s="625"/>
      <c r="DW38" s="628">
        <v>14.9</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5613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628898</v>
      </c>
      <c r="CS39" s="655"/>
      <c r="CT39" s="655"/>
      <c r="CU39" s="655"/>
      <c r="CV39" s="655"/>
      <c r="CW39" s="655"/>
      <c r="CX39" s="655"/>
      <c r="CY39" s="656"/>
      <c r="CZ39" s="628">
        <v>5.2</v>
      </c>
      <c r="DA39" s="653"/>
      <c r="DB39" s="653"/>
      <c r="DC39" s="657"/>
      <c r="DD39" s="632">
        <v>426004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46254</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30000</v>
      </c>
      <c r="CS40" s="624"/>
      <c r="CT40" s="624"/>
      <c r="CU40" s="624"/>
      <c r="CV40" s="624"/>
      <c r="CW40" s="624"/>
      <c r="CX40" s="624"/>
      <c r="CY40" s="625"/>
      <c r="CZ40" s="628">
        <v>0.2</v>
      </c>
      <c r="DA40" s="653"/>
      <c r="DB40" s="653"/>
      <c r="DC40" s="657"/>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12764480</v>
      </c>
      <c r="S41" s="696"/>
      <c r="T41" s="696"/>
      <c r="U41" s="696"/>
      <c r="V41" s="696"/>
      <c r="W41" s="696"/>
      <c r="X41" s="696"/>
      <c r="Y41" s="700"/>
      <c r="Z41" s="701">
        <v>100</v>
      </c>
      <c r="AA41" s="701"/>
      <c r="AB41" s="701"/>
      <c r="AC41" s="701"/>
      <c r="AD41" s="702">
        <v>6486739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336497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979727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1124481</v>
      </c>
      <c r="CS42" s="655"/>
      <c r="CT42" s="655"/>
      <c r="CU42" s="655"/>
      <c r="CV42" s="655"/>
      <c r="CW42" s="655"/>
      <c r="CX42" s="655"/>
      <c r="CY42" s="656"/>
      <c r="CZ42" s="628">
        <v>9.4</v>
      </c>
      <c r="DA42" s="653"/>
      <c r="DB42" s="653"/>
      <c r="DC42" s="657"/>
      <c r="DD42" s="632">
        <v>255981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17000</v>
      </c>
      <c r="CS43" s="655"/>
      <c r="CT43" s="655"/>
      <c r="CU43" s="655"/>
      <c r="CV43" s="655"/>
      <c r="CW43" s="655"/>
      <c r="CX43" s="655"/>
      <c r="CY43" s="656"/>
      <c r="CZ43" s="628">
        <v>0.1</v>
      </c>
      <c r="DA43" s="653"/>
      <c r="DB43" s="653"/>
      <c r="DC43" s="657"/>
      <c r="DD43" s="632">
        <v>17000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1124481</v>
      </c>
      <c r="CS44" s="624"/>
      <c r="CT44" s="624"/>
      <c r="CU44" s="624"/>
      <c r="CV44" s="624"/>
      <c r="CW44" s="624"/>
      <c r="CX44" s="624"/>
      <c r="CY44" s="625"/>
      <c r="CZ44" s="628">
        <v>9.4</v>
      </c>
      <c r="DA44" s="629"/>
      <c r="DB44" s="629"/>
      <c r="DC44" s="635"/>
      <c r="DD44" s="632">
        <v>255981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714896</v>
      </c>
      <c r="CS45" s="655"/>
      <c r="CT45" s="655"/>
      <c r="CU45" s="655"/>
      <c r="CV45" s="655"/>
      <c r="CW45" s="655"/>
      <c r="CX45" s="655"/>
      <c r="CY45" s="656"/>
      <c r="CZ45" s="628">
        <v>6</v>
      </c>
      <c r="DA45" s="653"/>
      <c r="DB45" s="653"/>
      <c r="DC45" s="657"/>
      <c r="DD45" s="632">
        <v>89100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359252</v>
      </c>
      <c r="CS46" s="624"/>
      <c r="CT46" s="624"/>
      <c r="CU46" s="624"/>
      <c r="CV46" s="624"/>
      <c r="CW46" s="624"/>
      <c r="CX46" s="624"/>
      <c r="CY46" s="625"/>
      <c r="CZ46" s="628">
        <v>3</v>
      </c>
      <c r="DA46" s="629"/>
      <c r="DB46" s="629"/>
      <c r="DC46" s="635"/>
      <c r="DD46" s="632">
        <v>162048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12011399</v>
      </c>
      <c r="CS49" s="682"/>
      <c r="CT49" s="682"/>
      <c r="CU49" s="682"/>
      <c r="CV49" s="682"/>
      <c r="CW49" s="682"/>
      <c r="CX49" s="682"/>
      <c r="CY49" s="711"/>
      <c r="CZ49" s="703">
        <v>100</v>
      </c>
      <c r="DA49" s="712"/>
      <c r="DB49" s="712"/>
      <c r="DC49" s="713"/>
      <c r="DD49" s="714">
        <v>7619528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zjhIStlErrL+j9Cd1LVz6JMZBtQdDg9rrTiuIL1Mhwb2sxruc3vaGkbsciQ+nRrCdhrhl9M++imKzFE3BPqjw==" saltValue="0eCkRqY+c0Fq4RgXTWfm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12764</v>
      </c>
      <c r="R7" s="753"/>
      <c r="S7" s="753"/>
      <c r="T7" s="753"/>
      <c r="U7" s="753"/>
      <c r="V7" s="753">
        <v>12011</v>
      </c>
      <c r="W7" s="753"/>
      <c r="X7" s="753"/>
      <c r="Y7" s="753"/>
      <c r="Z7" s="753"/>
      <c r="AA7" s="753">
        <v>753</v>
      </c>
      <c r="AB7" s="753"/>
      <c r="AC7" s="753"/>
      <c r="AD7" s="753"/>
      <c r="AE7" s="754"/>
      <c r="AF7" s="755">
        <v>702</v>
      </c>
      <c r="AG7" s="756"/>
      <c r="AH7" s="756"/>
      <c r="AI7" s="756"/>
      <c r="AJ7" s="757"/>
      <c r="AK7" s="758" t="s">
        <v>542</v>
      </c>
      <c r="AL7" s="759"/>
      <c r="AM7" s="759"/>
      <c r="AN7" s="759"/>
      <c r="AO7" s="759"/>
      <c r="AP7" s="759">
        <v>7524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f t="shared" ref="Q23" si="0">SUM(Q7:U22)</f>
        <v>12764</v>
      </c>
      <c r="R23" s="793"/>
      <c r="S23" s="793"/>
      <c r="T23" s="793"/>
      <c r="U23" s="794"/>
      <c r="V23" s="795">
        <f t="shared" ref="V23" si="1">SUM(V7:Z22)</f>
        <v>12011</v>
      </c>
      <c r="W23" s="793"/>
      <c r="X23" s="793"/>
      <c r="Y23" s="793"/>
      <c r="Z23" s="794"/>
      <c r="AA23" s="795">
        <f t="shared" ref="AA23" si="2">SUM(AA7:AE22)</f>
        <v>753</v>
      </c>
      <c r="AB23" s="793"/>
      <c r="AC23" s="793"/>
      <c r="AD23" s="793"/>
      <c r="AE23" s="796"/>
      <c r="AF23" s="797">
        <f t="shared" ref="AF23" si="3">SUM(AF7:AJ22)</f>
        <v>702</v>
      </c>
      <c r="AG23" s="793"/>
      <c r="AH23" s="793"/>
      <c r="AI23" s="793"/>
      <c r="AJ23" s="796"/>
      <c r="AK23" s="798"/>
      <c r="AL23" s="799"/>
      <c r="AM23" s="799"/>
      <c r="AN23" s="799"/>
      <c r="AO23" s="799"/>
      <c r="AP23" s="810">
        <f>SUM(AP7:AT22)</f>
        <v>7524</v>
      </c>
      <c r="AQ23" s="810"/>
      <c r="AR23" s="810"/>
      <c r="AS23" s="810"/>
      <c r="AT23" s="810"/>
      <c r="AU23" s="811"/>
      <c r="AV23" s="811"/>
      <c r="AW23" s="811"/>
      <c r="AX23" s="811"/>
      <c r="AY23" s="812"/>
      <c r="AZ23" s="797" t="s">
        <v>121</v>
      </c>
      <c r="BA23" s="793"/>
      <c r="BB23" s="793"/>
      <c r="BC23" s="793"/>
      <c r="BD23" s="796"/>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3" t="s">
        <v>383</v>
      </c>
      <c r="AG26" s="814"/>
      <c r="AH26" s="814"/>
      <c r="AI26" s="814"/>
      <c r="AJ26" s="815"/>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1">
        <v>3268</v>
      </c>
      <c r="R28" s="822"/>
      <c r="S28" s="822"/>
      <c r="T28" s="822"/>
      <c r="U28" s="822"/>
      <c r="V28" s="822">
        <v>3230</v>
      </c>
      <c r="W28" s="822"/>
      <c r="X28" s="822"/>
      <c r="Y28" s="822"/>
      <c r="Z28" s="822"/>
      <c r="AA28" s="822">
        <v>38</v>
      </c>
      <c r="AB28" s="822"/>
      <c r="AC28" s="822"/>
      <c r="AD28" s="822"/>
      <c r="AE28" s="823"/>
      <c r="AF28" s="824">
        <v>38</v>
      </c>
      <c r="AG28" s="822"/>
      <c r="AH28" s="822"/>
      <c r="AI28" s="822"/>
      <c r="AJ28" s="825"/>
      <c r="AK28" s="826"/>
      <c r="AL28" s="827"/>
      <c r="AM28" s="827"/>
      <c r="AN28" s="827"/>
      <c r="AO28" s="827"/>
      <c r="AP28" s="827"/>
      <c r="AQ28" s="827"/>
      <c r="AR28" s="827"/>
      <c r="AS28" s="827"/>
      <c r="AT28" s="827"/>
      <c r="AU28" s="827"/>
      <c r="AV28" s="827"/>
      <c r="AW28" s="827"/>
      <c r="AX28" s="827"/>
      <c r="AY28" s="827"/>
      <c r="AZ28" s="828"/>
      <c r="BA28" s="828"/>
      <c r="BB28" s="828"/>
      <c r="BC28" s="828"/>
      <c r="BD28" s="828"/>
      <c r="BE28" s="819"/>
      <c r="BF28" s="819"/>
      <c r="BG28" s="819"/>
      <c r="BH28" s="819"/>
      <c r="BI28" s="820"/>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493</v>
      </c>
      <c r="R29" s="784"/>
      <c r="S29" s="784"/>
      <c r="T29" s="784"/>
      <c r="U29" s="784"/>
      <c r="V29" s="784">
        <v>473</v>
      </c>
      <c r="W29" s="784"/>
      <c r="X29" s="784"/>
      <c r="Y29" s="784"/>
      <c r="Z29" s="784"/>
      <c r="AA29" s="784">
        <v>20</v>
      </c>
      <c r="AB29" s="784"/>
      <c r="AC29" s="784"/>
      <c r="AD29" s="784"/>
      <c r="AE29" s="785"/>
      <c r="AF29" s="786">
        <v>20</v>
      </c>
      <c r="AG29" s="787"/>
      <c r="AH29" s="787"/>
      <c r="AI29" s="787"/>
      <c r="AJ29" s="788"/>
      <c r="AK29" s="833"/>
      <c r="AL29" s="829"/>
      <c r="AM29" s="829"/>
      <c r="AN29" s="829"/>
      <c r="AO29" s="829"/>
      <c r="AP29" s="829"/>
      <c r="AQ29" s="829"/>
      <c r="AR29" s="829"/>
      <c r="AS29" s="829"/>
      <c r="AT29" s="829"/>
      <c r="AU29" s="829"/>
      <c r="AV29" s="829"/>
      <c r="AW29" s="829"/>
      <c r="AX29" s="829"/>
      <c r="AY29" s="829"/>
      <c r="AZ29" s="830"/>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780</v>
      </c>
      <c r="R30" s="784"/>
      <c r="S30" s="784"/>
      <c r="T30" s="784"/>
      <c r="U30" s="784"/>
      <c r="V30" s="784">
        <v>820</v>
      </c>
      <c r="W30" s="784"/>
      <c r="X30" s="784"/>
      <c r="Y30" s="784"/>
      <c r="Z30" s="784"/>
      <c r="AA30" s="784">
        <v>-40</v>
      </c>
      <c r="AB30" s="784"/>
      <c r="AC30" s="784"/>
      <c r="AD30" s="784"/>
      <c r="AE30" s="785"/>
      <c r="AF30" s="786">
        <v>281</v>
      </c>
      <c r="AG30" s="787"/>
      <c r="AH30" s="787"/>
      <c r="AI30" s="787"/>
      <c r="AJ30" s="788"/>
      <c r="AK30" s="833">
        <v>232</v>
      </c>
      <c r="AL30" s="829"/>
      <c r="AM30" s="829"/>
      <c r="AN30" s="829"/>
      <c r="AO30" s="829"/>
      <c r="AP30" s="829">
        <v>6811</v>
      </c>
      <c r="AQ30" s="829"/>
      <c r="AR30" s="829"/>
      <c r="AS30" s="829"/>
      <c r="AT30" s="829"/>
      <c r="AU30" s="829">
        <v>5551</v>
      </c>
      <c r="AV30" s="829"/>
      <c r="AW30" s="829"/>
      <c r="AX30" s="829"/>
      <c r="AY30" s="829"/>
      <c r="AZ30" s="830"/>
      <c r="BA30" s="830"/>
      <c r="BB30" s="830"/>
      <c r="BC30" s="830"/>
      <c r="BD30" s="830"/>
      <c r="BE30" s="831" t="s">
        <v>391</v>
      </c>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3"/>
      <c r="AL31" s="829"/>
      <c r="AM31" s="829"/>
      <c r="AN31" s="829"/>
      <c r="AO31" s="829"/>
      <c r="AP31" s="829"/>
      <c r="AQ31" s="829"/>
      <c r="AR31" s="829"/>
      <c r="AS31" s="829"/>
      <c r="AT31" s="829"/>
      <c r="AU31" s="829"/>
      <c r="AV31" s="829"/>
      <c r="AW31" s="829"/>
      <c r="AX31" s="829"/>
      <c r="AY31" s="829"/>
      <c r="AZ31" s="830"/>
      <c r="BA31" s="830"/>
      <c r="BB31" s="830"/>
      <c r="BC31" s="830"/>
      <c r="BD31" s="830"/>
      <c r="BE31" s="831"/>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3"/>
      <c r="AL32" s="829"/>
      <c r="AM32" s="829"/>
      <c r="AN32" s="829"/>
      <c r="AO32" s="829"/>
      <c r="AP32" s="829"/>
      <c r="AQ32" s="829"/>
      <c r="AR32" s="829"/>
      <c r="AS32" s="829"/>
      <c r="AT32" s="829"/>
      <c r="AU32" s="829"/>
      <c r="AV32" s="829"/>
      <c r="AW32" s="829"/>
      <c r="AX32" s="829"/>
      <c r="AY32" s="829"/>
      <c r="AZ32" s="830"/>
      <c r="BA32" s="830"/>
      <c r="BB32" s="830"/>
      <c r="BC32" s="830"/>
      <c r="BD32" s="830"/>
      <c r="BE32" s="831"/>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3"/>
      <c r="AL33" s="829"/>
      <c r="AM33" s="829"/>
      <c r="AN33" s="829"/>
      <c r="AO33" s="829"/>
      <c r="AP33" s="829"/>
      <c r="AQ33" s="829"/>
      <c r="AR33" s="829"/>
      <c r="AS33" s="829"/>
      <c r="AT33" s="829"/>
      <c r="AU33" s="829"/>
      <c r="AV33" s="829"/>
      <c r="AW33" s="829"/>
      <c r="AX33" s="829"/>
      <c r="AY33" s="829"/>
      <c r="AZ33" s="830"/>
      <c r="BA33" s="830"/>
      <c r="BB33" s="830"/>
      <c r="BC33" s="830"/>
      <c r="BD33" s="830"/>
      <c r="BE33" s="831"/>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392</v>
      </c>
      <c r="BK62" s="807"/>
      <c r="BL62" s="807"/>
      <c r="BM62" s="807"/>
      <c r="BN62" s="808"/>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393</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339</v>
      </c>
      <c r="AG63" s="843"/>
      <c r="AH63" s="843"/>
      <c r="AI63" s="843"/>
      <c r="AJ63" s="844"/>
      <c r="AK63" s="845"/>
      <c r="AL63" s="840"/>
      <c r="AM63" s="840"/>
      <c r="AN63" s="840"/>
      <c r="AO63" s="840"/>
      <c r="AP63" s="843">
        <v>6811</v>
      </c>
      <c r="AQ63" s="843"/>
      <c r="AR63" s="843"/>
      <c r="AS63" s="843"/>
      <c r="AT63" s="843"/>
      <c r="AU63" s="843">
        <v>5551</v>
      </c>
      <c r="AV63" s="843"/>
      <c r="AW63" s="843"/>
      <c r="AX63" s="843"/>
      <c r="AY63" s="843"/>
      <c r="AZ63" s="847"/>
      <c r="BA63" s="847"/>
      <c r="BB63" s="847"/>
      <c r="BC63" s="847"/>
      <c r="BD63" s="847"/>
      <c r="BE63" s="848"/>
      <c r="BF63" s="848"/>
      <c r="BG63" s="848"/>
      <c r="BH63" s="848"/>
      <c r="BI63" s="849"/>
      <c r="BJ63" s="850" t="s">
        <v>121</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395</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4"/>
      <c r="AH66" s="814"/>
      <c r="AI66" s="814"/>
      <c r="AJ66" s="854"/>
      <c r="AK66" s="733" t="s">
        <v>384</v>
      </c>
      <c r="AL66" s="728"/>
      <c r="AM66" s="728"/>
      <c r="AN66" s="728"/>
      <c r="AO66" s="729"/>
      <c r="AP66" s="733" t="s">
        <v>385</v>
      </c>
      <c r="AQ66" s="734"/>
      <c r="AR66" s="734"/>
      <c r="AS66" s="734"/>
      <c r="AT66" s="735"/>
      <c r="AU66" s="733" t="s">
        <v>396</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c r="A68" s="236">
        <v>1</v>
      </c>
      <c r="B68" s="868" t="s">
        <v>548</v>
      </c>
      <c r="C68" s="869"/>
      <c r="D68" s="869"/>
      <c r="E68" s="869"/>
      <c r="F68" s="869"/>
      <c r="G68" s="869"/>
      <c r="H68" s="869"/>
      <c r="I68" s="869"/>
      <c r="J68" s="869"/>
      <c r="K68" s="869"/>
      <c r="L68" s="869"/>
      <c r="M68" s="869"/>
      <c r="N68" s="869"/>
      <c r="O68" s="869"/>
      <c r="P68" s="870"/>
      <c r="Q68" s="871">
        <v>2</v>
      </c>
      <c r="R68" s="865"/>
      <c r="S68" s="865"/>
      <c r="T68" s="865"/>
      <c r="U68" s="865"/>
      <c r="V68" s="865">
        <v>1</v>
      </c>
      <c r="W68" s="865"/>
      <c r="X68" s="865"/>
      <c r="Y68" s="865"/>
      <c r="Z68" s="865"/>
      <c r="AA68" s="865">
        <v>1</v>
      </c>
      <c r="AB68" s="865"/>
      <c r="AC68" s="865"/>
      <c r="AD68" s="865"/>
      <c r="AE68" s="865"/>
      <c r="AF68" s="865">
        <v>1</v>
      </c>
      <c r="AG68" s="865"/>
      <c r="AH68" s="865"/>
      <c r="AI68" s="865"/>
      <c r="AJ68" s="865"/>
      <c r="AK68" s="865" t="s">
        <v>558</v>
      </c>
      <c r="AL68" s="865"/>
      <c r="AM68" s="865"/>
      <c r="AN68" s="865"/>
      <c r="AO68" s="865"/>
      <c r="AP68" s="865" t="s">
        <v>542</v>
      </c>
      <c r="AQ68" s="865"/>
      <c r="AR68" s="865"/>
      <c r="AS68" s="865"/>
      <c r="AT68" s="865"/>
      <c r="AU68" s="865" t="s">
        <v>542</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c r="A69" s="238">
        <v>2</v>
      </c>
      <c r="B69" s="872" t="s">
        <v>549</v>
      </c>
      <c r="C69" s="873"/>
      <c r="D69" s="873"/>
      <c r="E69" s="873"/>
      <c r="F69" s="873"/>
      <c r="G69" s="873"/>
      <c r="H69" s="873"/>
      <c r="I69" s="873"/>
      <c r="J69" s="873"/>
      <c r="K69" s="873"/>
      <c r="L69" s="873"/>
      <c r="M69" s="873"/>
      <c r="N69" s="873"/>
      <c r="O69" s="873"/>
      <c r="P69" s="874"/>
      <c r="Q69" s="875">
        <v>91</v>
      </c>
      <c r="R69" s="829"/>
      <c r="S69" s="829"/>
      <c r="T69" s="829"/>
      <c r="U69" s="829"/>
      <c r="V69" s="829">
        <v>89</v>
      </c>
      <c r="W69" s="829"/>
      <c r="X69" s="829"/>
      <c r="Y69" s="829"/>
      <c r="Z69" s="829"/>
      <c r="AA69" s="829">
        <v>2</v>
      </c>
      <c r="AB69" s="829"/>
      <c r="AC69" s="829"/>
      <c r="AD69" s="829"/>
      <c r="AE69" s="829"/>
      <c r="AF69" s="829">
        <v>2</v>
      </c>
      <c r="AG69" s="829"/>
      <c r="AH69" s="829"/>
      <c r="AI69" s="829"/>
      <c r="AJ69" s="829"/>
      <c r="AK69" s="829" t="s">
        <v>558</v>
      </c>
      <c r="AL69" s="829"/>
      <c r="AM69" s="829"/>
      <c r="AN69" s="829"/>
      <c r="AO69" s="829"/>
      <c r="AP69" s="829" t="s">
        <v>542</v>
      </c>
      <c r="AQ69" s="829"/>
      <c r="AR69" s="829"/>
      <c r="AS69" s="829"/>
      <c r="AT69" s="829"/>
      <c r="AU69" s="829" t="s">
        <v>542</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c r="A70" s="238">
        <v>3</v>
      </c>
      <c r="B70" s="872" t="s">
        <v>550</v>
      </c>
      <c r="C70" s="873"/>
      <c r="D70" s="873"/>
      <c r="E70" s="873"/>
      <c r="F70" s="873"/>
      <c r="G70" s="873"/>
      <c r="H70" s="873"/>
      <c r="I70" s="873"/>
      <c r="J70" s="873"/>
      <c r="K70" s="873"/>
      <c r="L70" s="873"/>
      <c r="M70" s="873"/>
      <c r="N70" s="873"/>
      <c r="O70" s="873"/>
      <c r="P70" s="874"/>
      <c r="Q70" s="875">
        <v>202</v>
      </c>
      <c r="R70" s="829"/>
      <c r="S70" s="829"/>
      <c r="T70" s="829"/>
      <c r="U70" s="829"/>
      <c r="V70" s="829">
        <v>187</v>
      </c>
      <c r="W70" s="829"/>
      <c r="X70" s="829"/>
      <c r="Y70" s="829"/>
      <c r="Z70" s="829"/>
      <c r="AA70" s="829">
        <v>15</v>
      </c>
      <c r="AB70" s="829"/>
      <c r="AC70" s="829"/>
      <c r="AD70" s="829"/>
      <c r="AE70" s="829"/>
      <c r="AF70" s="829">
        <v>15</v>
      </c>
      <c r="AG70" s="829"/>
      <c r="AH70" s="829"/>
      <c r="AI70" s="829"/>
      <c r="AJ70" s="829"/>
      <c r="AK70" s="829" t="s">
        <v>558</v>
      </c>
      <c r="AL70" s="829"/>
      <c r="AM70" s="829"/>
      <c r="AN70" s="829"/>
      <c r="AO70" s="829"/>
      <c r="AP70" s="829" t="s">
        <v>542</v>
      </c>
      <c r="AQ70" s="829"/>
      <c r="AR70" s="829"/>
      <c r="AS70" s="829"/>
      <c r="AT70" s="829"/>
      <c r="AU70" s="829" t="s">
        <v>542</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c r="A71" s="238">
        <v>4</v>
      </c>
      <c r="B71" s="872" t="s">
        <v>551</v>
      </c>
      <c r="C71" s="873"/>
      <c r="D71" s="873"/>
      <c r="E71" s="873"/>
      <c r="F71" s="873"/>
      <c r="G71" s="873"/>
      <c r="H71" s="873"/>
      <c r="I71" s="873"/>
      <c r="J71" s="873"/>
      <c r="K71" s="873"/>
      <c r="L71" s="873"/>
      <c r="M71" s="873"/>
      <c r="N71" s="873"/>
      <c r="O71" s="873"/>
      <c r="P71" s="874"/>
      <c r="Q71" s="875">
        <v>4074</v>
      </c>
      <c r="R71" s="829"/>
      <c r="S71" s="829"/>
      <c r="T71" s="829"/>
      <c r="U71" s="829"/>
      <c r="V71" s="829">
        <v>3994</v>
      </c>
      <c r="W71" s="829"/>
      <c r="X71" s="829"/>
      <c r="Y71" s="829"/>
      <c r="Z71" s="829"/>
      <c r="AA71" s="829">
        <v>80</v>
      </c>
      <c r="AB71" s="829"/>
      <c r="AC71" s="829"/>
      <c r="AD71" s="829"/>
      <c r="AE71" s="829"/>
      <c r="AF71" s="829">
        <v>74</v>
      </c>
      <c r="AG71" s="829"/>
      <c r="AH71" s="829"/>
      <c r="AI71" s="829"/>
      <c r="AJ71" s="829"/>
      <c r="AK71" s="829">
        <v>30</v>
      </c>
      <c r="AL71" s="829"/>
      <c r="AM71" s="829"/>
      <c r="AN71" s="829"/>
      <c r="AO71" s="829"/>
      <c r="AP71" s="829">
        <v>1277</v>
      </c>
      <c r="AQ71" s="829"/>
      <c r="AR71" s="829"/>
      <c r="AS71" s="829"/>
      <c r="AT71" s="829"/>
      <c r="AU71" s="829">
        <v>326</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c r="A72" s="238">
        <v>5</v>
      </c>
      <c r="B72" s="872" t="s">
        <v>552</v>
      </c>
      <c r="C72" s="873"/>
      <c r="D72" s="873"/>
      <c r="E72" s="873"/>
      <c r="F72" s="873"/>
      <c r="G72" s="873"/>
      <c r="H72" s="873"/>
      <c r="I72" s="873"/>
      <c r="J72" s="873"/>
      <c r="K72" s="873"/>
      <c r="L72" s="873"/>
      <c r="M72" s="873"/>
      <c r="N72" s="873"/>
      <c r="O72" s="873"/>
      <c r="P72" s="874"/>
      <c r="Q72" s="875">
        <v>211</v>
      </c>
      <c r="R72" s="829"/>
      <c r="S72" s="829"/>
      <c r="T72" s="829"/>
      <c r="U72" s="829"/>
      <c r="V72" s="829">
        <v>206</v>
      </c>
      <c r="W72" s="829"/>
      <c r="X72" s="829"/>
      <c r="Y72" s="829"/>
      <c r="Z72" s="829"/>
      <c r="AA72" s="829">
        <v>5</v>
      </c>
      <c r="AB72" s="829"/>
      <c r="AC72" s="829"/>
      <c r="AD72" s="829"/>
      <c r="AE72" s="829"/>
      <c r="AF72" s="829">
        <v>5</v>
      </c>
      <c r="AG72" s="829"/>
      <c r="AH72" s="829"/>
      <c r="AI72" s="829"/>
      <c r="AJ72" s="829"/>
      <c r="AK72" s="829">
        <v>15</v>
      </c>
      <c r="AL72" s="829"/>
      <c r="AM72" s="829"/>
      <c r="AN72" s="829"/>
      <c r="AO72" s="829"/>
      <c r="AP72" s="829" t="s">
        <v>542</v>
      </c>
      <c r="AQ72" s="829"/>
      <c r="AR72" s="829"/>
      <c r="AS72" s="829"/>
      <c r="AT72" s="829"/>
      <c r="AU72" s="829" t="s">
        <v>542</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c r="A73" s="238">
        <v>6</v>
      </c>
      <c r="B73" s="872" t="s">
        <v>553</v>
      </c>
      <c r="C73" s="873"/>
      <c r="D73" s="873"/>
      <c r="E73" s="873"/>
      <c r="F73" s="873"/>
      <c r="G73" s="873"/>
      <c r="H73" s="873"/>
      <c r="I73" s="873"/>
      <c r="J73" s="873"/>
      <c r="K73" s="873"/>
      <c r="L73" s="873"/>
      <c r="M73" s="873"/>
      <c r="N73" s="873"/>
      <c r="O73" s="873"/>
      <c r="P73" s="874"/>
      <c r="Q73" s="875">
        <v>70</v>
      </c>
      <c r="R73" s="829"/>
      <c r="S73" s="829"/>
      <c r="T73" s="829"/>
      <c r="U73" s="829"/>
      <c r="V73" s="829">
        <v>70</v>
      </c>
      <c r="W73" s="829"/>
      <c r="X73" s="829"/>
      <c r="Y73" s="829"/>
      <c r="Z73" s="829"/>
      <c r="AA73" s="829" t="s">
        <v>558</v>
      </c>
      <c r="AB73" s="829"/>
      <c r="AC73" s="829"/>
      <c r="AD73" s="829"/>
      <c r="AE73" s="829"/>
      <c r="AF73" s="829" t="s">
        <v>483</v>
      </c>
      <c r="AG73" s="829"/>
      <c r="AH73" s="829"/>
      <c r="AI73" s="829"/>
      <c r="AJ73" s="829"/>
      <c r="AK73" s="829" t="s">
        <v>559</v>
      </c>
      <c r="AL73" s="829"/>
      <c r="AM73" s="829"/>
      <c r="AN73" s="829"/>
      <c r="AO73" s="829"/>
      <c r="AP73" s="829" t="s">
        <v>542</v>
      </c>
      <c r="AQ73" s="829"/>
      <c r="AR73" s="829"/>
      <c r="AS73" s="829"/>
      <c r="AT73" s="829"/>
      <c r="AU73" s="829" t="s">
        <v>542</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c r="A74" s="238">
        <v>7</v>
      </c>
      <c r="B74" s="872" t="s">
        <v>554</v>
      </c>
      <c r="C74" s="873"/>
      <c r="D74" s="873"/>
      <c r="E74" s="873"/>
      <c r="F74" s="873"/>
      <c r="G74" s="873"/>
      <c r="H74" s="873"/>
      <c r="I74" s="873"/>
      <c r="J74" s="873"/>
      <c r="K74" s="873"/>
      <c r="L74" s="873"/>
      <c r="M74" s="873"/>
      <c r="N74" s="873"/>
      <c r="O74" s="873"/>
      <c r="P74" s="874"/>
      <c r="Q74" s="875">
        <v>1881</v>
      </c>
      <c r="R74" s="829"/>
      <c r="S74" s="829"/>
      <c r="T74" s="829"/>
      <c r="U74" s="829"/>
      <c r="V74" s="829">
        <v>1841</v>
      </c>
      <c r="W74" s="829"/>
      <c r="X74" s="829"/>
      <c r="Y74" s="829"/>
      <c r="Z74" s="829"/>
      <c r="AA74" s="829">
        <v>40</v>
      </c>
      <c r="AB74" s="829"/>
      <c r="AC74" s="829"/>
      <c r="AD74" s="829"/>
      <c r="AE74" s="829"/>
      <c r="AF74" s="829">
        <v>40</v>
      </c>
      <c r="AG74" s="829"/>
      <c r="AH74" s="829"/>
      <c r="AI74" s="829"/>
      <c r="AJ74" s="829"/>
      <c r="AK74" s="829" t="s">
        <v>558</v>
      </c>
      <c r="AL74" s="829"/>
      <c r="AM74" s="829"/>
      <c r="AN74" s="829"/>
      <c r="AO74" s="829"/>
      <c r="AP74" s="829" t="s">
        <v>542</v>
      </c>
      <c r="AQ74" s="829"/>
      <c r="AR74" s="829"/>
      <c r="AS74" s="829"/>
      <c r="AT74" s="829"/>
      <c r="AU74" s="829" t="s">
        <v>542</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c r="A75" s="238">
        <v>8</v>
      </c>
      <c r="B75" s="872" t="s">
        <v>555</v>
      </c>
      <c r="C75" s="873"/>
      <c r="D75" s="873"/>
      <c r="E75" s="873"/>
      <c r="F75" s="873"/>
      <c r="G75" s="873"/>
      <c r="H75" s="873"/>
      <c r="I75" s="873"/>
      <c r="J75" s="873"/>
      <c r="K75" s="873"/>
      <c r="L75" s="873"/>
      <c r="M75" s="873"/>
      <c r="N75" s="873"/>
      <c r="O75" s="873"/>
      <c r="P75" s="874"/>
      <c r="Q75" s="876">
        <v>74476</v>
      </c>
      <c r="R75" s="877"/>
      <c r="S75" s="877"/>
      <c r="T75" s="877"/>
      <c r="U75" s="833"/>
      <c r="V75" s="878">
        <v>71449</v>
      </c>
      <c r="W75" s="877"/>
      <c r="X75" s="877"/>
      <c r="Y75" s="877"/>
      <c r="Z75" s="833"/>
      <c r="AA75" s="878">
        <v>3027</v>
      </c>
      <c r="AB75" s="877"/>
      <c r="AC75" s="877"/>
      <c r="AD75" s="877"/>
      <c r="AE75" s="833"/>
      <c r="AF75" s="878">
        <v>3027</v>
      </c>
      <c r="AG75" s="877"/>
      <c r="AH75" s="877"/>
      <c r="AI75" s="877"/>
      <c r="AJ75" s="833"/>
      <c r="AK75" s="878">
        <v>1043</v>
      </c>
      <c r="AL75" s="877"/>
      <c r="AM75" s="877"/>
      <c r="AN75" s="877"/>
      <c r="AO75" s="833"/>
      <c r="AP75" s="829" t="s">
        <v>542</v>
      </c>
      <c r="AQ75" s="829"/>
      <c r="AR75" s="829"/>
      <c r="AS75" s="829"/>
      <c r="AT75" s="829"/>
      <c r="AU75" s="829" t="s">
        <v>542</v>
      </c>
      <c r="AV75" s="829"/>
      <c r="AW75" s="829"/>
      <c r="AX75" s="829"/>
      <c r="AY75" s="829"/>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c r="A76" s="238">
        <v>9</v>
      </c>
      <c r="B76" s="872" t="s">
        <v>556</v>
      </c>
      <c r="C76" s="873"/>
      <c r="D76" s="873"/>
      <c r="E76" s="873"/>
      <c r="F76" s="873"/>
      <c r="G76" s="873"/>
      <c r="H76" s="873"/>
      <c r="I76" s="873"/>
      <c r="J76" s="873"/>
      <c r="K76" s="873"/>
      <c r="L76" s="873"/>
      <c r="M76" s="873"/>
      <c r="N76" s="873"/>
      <c r="O76" s="873"/>
      <c r="P76" s="874"/>
      <c r="Q76" s="876">
        <v>204</v>
      </c>
      <c r="R76" s="877"/>
      <c r="S76" s="877"/>
      <c r="T76" s="877"/>
      <c r="U76" s="833"/>
      <c r="V76" s="878">
        <v>176</v>
      </c>
      <c r="W76" s="877"/>
      <c r="X76" s="877"/>
      <c r="Y76" s="877"/>
      <c r="Z76" s="833"/>
      <c r="AA76" s="878">
        <v>28</v>
      </c>
      <c r="AB76" s="877"/>
      <c r="AC76" s="877"/>
      <c r="AD76" s="877"/>
      <c r="AE76" s="833"/>
      <c r="AF76" s="878">
        <v>28</v>
      </c>
      <c r="AG76" s="877"/>
      <c r="AH76" s="877"/>
      <c r="AI76" s="877"/>
      <c r="AJ76" s="833"/>
      <c r="AK76" s="878" t="s">
        <v>558</v>
      </c>
      <c r="AL76" s="877"/>
      <c r="AM76" s="877"/>
      <c r="AN76" s="877"/>
      <c r="AO76" s="833"/>
      <c r="AP76" s="829" t="s">
        <v>542</v>
      </c>
      <c r="AQ76" s="829"/>
      <c r="AR76" s="829"/>
      <c r="AS76" s="829"/>
      <c r="AT76" s="829"/>
      <c r="AU76" s="829" t="s">
        <v>542</v>
      </c>
      <c r="AV76" s="829"/>
      <c r="AW76" s="829"/>
      <c r="AX76" s="829"/>
      <c r="AY76" s="829"/>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c r="A77" s="238">
        <v>10</v>
      </c>
      <c r="B77" s="872" t="s">
        <v>557</v>
      </c>
      <c r="C77" s="873"/>
      <c r="D77" s="873"/>
      <c r="E77" s="873"/>
      <c r="F77" s="873"/>
      <c r="G77" s="873"/>
      <c r="H77" s="873"/>
      <c r="I77" s="873"/>
      <c r="J77" s="873"/>
      <c r="K77" s="873"/>
      <c r="L77" s="873"/>
      <c r="M77" s="873"/>
      <c r="N77" s="873"/>
      <c r="O77" s="873"/>
      <c r="P77" s="874"/>
      <c r="Q77" s="876">
        <v>854731</v>
      </c>
      <c r="R77" s="877"/>
      <c r="S77" s="877"/>
      <c r="T77" s="877"/>
      <c r="U77" s="833"/>
      <c r="V77" s="878">
        <v>844450</v>
      </c>
      <c r="W77" s="877"/>
      <c r="X77" s="877"/>
      <c r="Y77" s="877"/>
      <c r="Z77" s="833"/>
      <c r="AA77" s="878">
        <v>10282</v>
      </c>
      <c r="AB77" s="877"/>
      <c r="AC77" s="877"/>
      <c r="AD77" s="877"/>
      <c r="AE77" s="833"/>
      <c r="AF77" s="878">
        <v>10056</v>
      </c>
      <c r="AG77" s="877"/>
      <c r="AH77" s="877"/>
      <c r="AI77" s="877"/>
      <c r="AJ77" s="833"/>
      <c r="AK77" s="878" t="s">
        <v>560</v>
      </c>
      <c r="AL77" s="877"/>
      <c r="AM77" s="877"/>
      <c r="AN77" s="877"/>
      <c r="AO77" s="833"/>
      <c r="AP77" s="829" t="s">
        <v>542</v>
      </c>
      <c r="AQ77" s="829"/>
      <c r="AR77" s="829"/>
      <c r="AS77" s="829"/>
      <c r="AT77" s="829"/>
      <c r="AU77" s="829" t="s">
        <v>542</v>
      </c>
      <c r="AV77" s="829"/>
      <c r="AW77" s="829"/>
      <c r="AX77" s="829"/>
      <c r="AY77" s="829"/>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c r="A88" s="240" t="s">
        <v>376</v>
      </c>
      <c r="B88" s="789" t="s">
        <v>397</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f>SUM(AF68:AJ87)</f>
        <v>13248</v>
      </c>
      <c r="AG88" s="843"/>
      <c r="AH88" s="843"/>
      <c r="AI88" s="843"/>
      <c r="AJ88" s="843"/>
      <c r="AK88" s="840"/>
      <c r="AL88" s="840"/>
      <c r="AM88" s="840"/>
      <c r="AN88" s="840"/>
      <c r="AO88" s="840"/>
      <c r="AP88" s="843">
        <f>SUM(AP68:AT87)</f>
        <v>1277</v>
      </c>
      <c r="AQ88" s="843"/>
      <c r="AR88" s="843"/>
      <c r="AS88" s="843"/>
      <c r="AT88" s="843"/>
      <c r="AU88" s="843">
        <f>SUM(AU68:AY87)</f>
        <v>326</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398</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399</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400</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6" t="s">
        <v>403</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404</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c r="A109" s="911" t="s">
        <v>405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406</v>
      </c>
      <c r="AB109" s="892"/>
      <c r="AC109" s="892"/>
      <c r="AD109" s="892"/>
      <c r="AE109" s="893"/>
      <c r="AF109" s="891" t="s">
        <v>407</v>
      </c>
      <c r="AG109" s="892"/>
      <c r="AH109" s="892"/>
      <c r="AI109" s="892"/>
      <c r="AJ109" s="893"/>
      <c r="AK109" s="891" t="s">
        <v>294</v>
      </c>
      <c r="AL109" s="892"/>
      <c r="AM109" s="892"/>
      <c r="AN109" s="892"/>
      <c r="AO109" s="893"/>
      <c r="AP109" s="891" t="s">
        <v>408</v>
      </c>
      <c r="AQ109" s="892"/>
      <c r="AR109" s="892"/>
      <c r="AS109" s="892"/>
      <c r="AT109" s="894"/>
      <c r="AU109" s="911" t="s">
        <v>405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406</v>
      </c>
      <c r="BR109" s="892"/>
      <c r="BS109" s="892"/>
      <c r="BT109" s="892"/>
      <c r="BU109" s="893"/>
      <c r="BV109" s="891" t="s">
        <v>407</v>
      </c>
      <c r="BW109" s="892"/>
      <c r="BX109" s="892"/>
      <c r="BY109" s="892"/>
      <c r="BZ109" s="893"/>
      <c r="CA109" s="891" t="s">
        <v>294</v>
      </c>
      <c r="CB109" s="892"/>
      <c r="CC109" s="892"/>
      <c r="CD109" s="892"/>
      <c r="CE109" s="893"/>
      <c r="CF109" s="912" t="s">
        <v>408</v>
      </c>
      <c r="CG109" s="912"/>
      <c r="CH109" s="912"/>
      <c r="CI109" s="912"/>
      <c r="CJ109" s="912"/>
      <c r="CK109" s="891" t="s">
        <v>409</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406</v>
      </c>
      <c r="DH109" s="892"/>
      <c r="DI109" s="892"/>
      <c r="DJ109" s="892"/>
      <c r="DK109" s="893"/>
      <c r="DL109" s="891" t="s">
        <v>407</v>
      </c>
      <c r="DM109" s="892"/>
      <c r="DN109" s="892"/>
      <c r="DO109" s="892"/>
      <c r="DP109" s="893"/>
      <c r="DQ109" s="891" t="s">
        <v>294</v>
      </c>
      <c r="DR109" s="892"/>
      <c r="DS109" s="892"/>
      <c r="DT109" s="892"/>
      <c r="DU109" s="893"/>
      <c r="DV109" s="891" t="s">
        <v>408</v>
      </c>
      <c r="DW109" s="892"/>
      <c r="DX109" s="892"/>
      <c r="DY109" s="892"/>
      <c r="DZ109" s="894"/>
    </row>
    <row r="110" spans="1:131" s="230" customFormat="1" ht="26.25" customHeight="1">
      <c r="A110" s="895" t="s">
        <v>410</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702305</v>
      </c>
      <c r="AB110" s="899"/>
      <c r="AC110" s="899"/>
      <c r="AD110" s="899"/>
      <c r="AE110" s="900"/>
      <c r="AF110" s="901">
        <v>745096</v>
      </c>
      <c r="AG110" s="899"/>
      <c r="AH110" s="899"/>
      <c r="AI110" s="899"/>
      <c r="AJ110" s="900"/>
      <c r="AK110" s="901">
        <v>768315</v>
      </c>
      <c r="AL110" s="899"/>
      <c r="AM110" s="899"/>
      <c r="AN110" s="899"/>
      <c r="AO110" s="900"/>
      <c r="AP110" s="902">
        <v>13.4</v>
      </c>
      <c r="AQ110" s="903"/>
      <c r="AR110" s="903"/>
      <c r="AS110" s="903"/>
      <c r="AT110" s="904"/>
      <c r="AU110" s="905" t="s">
        <v>69</v>
      </c>
      <c r="AV110" s="906"/>
      <c r="AW110" s="906"/>
      <c r="AX110" s="906"/>
      <c r="AY110" s="906"/>
      <c r="AZ110" s="928" t="s">
        <v>411</v>
      </c>
      <c r="BA110" s="896"/>
      <c r="BB110" s="896"/>
      <c r="BC110" s="896"/>
      <c r="BD110" s="896"/>
      <c r="BE110" s="896"/>
      <c r="BF110" s="896"/>
      <c r="BG110" s="896"/>
      <c r="BH110" s="896"/>
      <c r="BI110" s="896"/>
      <c r="BJ110" s="896"/>
      <c r="BK110" s="896"/>
      <c r="BL110" s="896"/>
      <c r="BM110" s="896"/>
      <c r="BN110" s="896"/>
      <c r="BO110" s="896"/>
      <c r="BP110" s="897"/>
      <c r="BQ110" s="929">
        <v>7842205</v>
      </c>
      <c r="BR110" s="930"/>
      <c r="BS110" s="930"/>
      <c r="BT110" s="930"/>
      <c r="BU110" s="930"/>
      <c r="BV110" s="930">
        <v>7717744</v>
      </c>
      <c r="BW110" s="930"/>
      <c r="BX110" s="930"/>
      <c r="BY110" s="930"/>
      <c r="BZ110" s="930"/>
      <c r="CA110" s="930">
        <v>7523542</v>
      </c>
      <c r="CB110" s="930"/>
      <c r="CC110" s="930"/>
      <c r="CD110" s="930"/>
      <c r="CE110" s="930"/>
      <c r="CF110" s="943">
        <v>131.4</v>
      </c>
      <c r="CG110" s="944"/>
      <c r="CH110" s="944"/>
      <c r="CI110" s="944"/>
      <c r="CJ110" s="944"/>
      <c r="CK110" s="945" t="s">
        <v>412</v>
      </c>
      <c r="CL110" s="946"/>
      <c r="CM110" s="928" t="s">
        <v>413</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121</v>
      </c>
      <c r="DH110" s="930"/>
      <c r="DI110" s="930"/>
      <c r="DJ110" s="930"/>
      <c r="DK110" s="930"/>
      <c r="DL110" s="930" t="s">
        <v>121</v>
      </c>
      <c r="DM110" s="930"/>
      <c r="DN110" s="930"/>
      <c r="DO110" s="930"/>
      <c r="DP110" s="930"/>
      <c r="DQ110" s="930" t="s">
        <v>121</v>
      </c>
      <c r="DR110" s="930"/>
      <c r="DS110" s="930"/>
      <c r="DT110" s="930"/>
      <c r="DU110" s="930"/>
      <c r="DV110" s="931" t="s">
        <v>121</v>
      </c>
      <c r="DW110" s="931"/>
      <c r="DX110" s="931"/>
      <c r="DY110" s="931"/>
      <c r="DZ110" s="932"/>
    </row>
    <row r="111" spans="1:131" s="230" customFormat="1" ht="26.25" customHeight="1">
      <c r="A111" s="933" t="s">
        <v>414</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121</v>
      </c>
      <c r="AB111" s="937"/>
      <c r="AC111" s="937"/>
      <c r="AD111" s="937"/>
      <c r="AE111" s="938"/>
      <c r="AF111" s="939" t="s">
        <v>121</v>
      </c>
      <c r="AG111" s="937"/>
      <c r="AH111" s="937"/>
      <c r="AI111" s="937"/>
      <c r="AJ111" s="938"/>
      <c r="AK111" s="939" t="s">
        <v>121</v>
      </c>
      <c r="AL111" s="937"/>
      <c r="AM111" s="937"/>
      <c r="AN111" s="937"/>
      <c r="AO111" s="938"/>
      <c r="AP111" s="940" t="s">
        <v>121</v>
      </c>
      <c r="AQ111" s="941"/>
      <c r="AR111" s="941"/>
      <c r="AS111" s="941"/>
      <c r="AT111" s="942"/>
      <c r="AU111" s="907"/>
      <c r="AV111" s="908"/>
      <c r="AW111" s="908"/>
      <c r="AX111" s="908"/>
      <c r="AY111" s="908"/>
      <c r="AZ111" s="921" t="s">
        <v>415</v>
      </c>
      <c r="BA111" s="922"/>
      <c r="BB111" s="922"/>
      <c r="BC111" s="922"/>
      <c r="BD111" s="922"/>
      <c r="BE111" s="922"/>
      <c r="BF111" s="922"/>
      <c r="BG111" s="922"/>
      <c r="BH111" s="922"/>
      <c r="BI111" s="922"/>
      <c r="BJ111" s="922"/>
      <c r="BK111" s="922"/>
      <c r="BL111" s="922"/>
      <c r="BM111" s="922"/>
      <c r="BN111" s="922"/>
      <c r="BO111" s="922"/>
      <c r="BP111" s="923"/>
      <c r="BQ111" s="924" t="s">
        <v>121</v>
      </c>
      <c r="BR111" s="925"/>
      <c r="BS111" s="925"/>
      <c r="BT111" s="925"/>
      <c r="BU111" s="925"/>
      <c r="BV111" s="925" t="s">
        <v>121</v>
      </c>
      <c r="BW111" s="925"/>
      <c r="BX111" s="925"/>
      <c r="BY111" s="925"/>
      <c r="BZ111" s="925"/>
      <c r="CA111" s="925" t="s">
        <v>121</v>
      </c>
      <c r="CB111" s="925"/>
      <c r="CC111" s="925"/>
      <c r="CD111" s="925"/>
      <c r="CE111" s="925"/>
      <c r="CF111" s="919" t="s">
        <v>121</v>
      </c>
      <c r="CG111" s="920"/>
      <c r="CH111" s="920"/>
      <c r="CI111" s="920"/>
      <c r="CJ111" s="920"/>
      <c r="CK111" s="947"/>
      <c r="CL111" s="948"/>
      <c r="CM111" s="921" t="s">
        <v>416</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121</v>
      </c>
      <c r="DH111" s="925"/>
      <c r="DI111" s="925"/>
      <c r="DJ111" s="925"/>
      <c r="DK111" s="925"/>
      <c r="DL111" s="925" t="s">
        <v>121</v>
      </c>
      <c r="DM111" s="925"/>
      <c r="DN111" s="925"/>
      <c r="DO111" s="925"/>
      <c r="DP111" s="925"/>
      <c r="DQ111" s="925" t="s">
        <v>121</v>
      </c>
      <c r="DR111" s="925"/>
      <c r="DS111" s="925"/>
      <c r="DT111" s="925"/>
      <c r="DU111" s="925"/>
      <c r="DV111" s="926" t="s">
        <v>121</v>
      </c>
      <c r="DW111" s="926"/>
      <c r="DX111" s="926"/>
      <c r="DY111" s="926"/>
      <c r="DZ111" s="927"/>
    </row>
    <row r="112" spans="1:131" s="230" customFormat="1" ht="26.25" customHeight="1">
      <c r="A112" s="951" t="s">
        <v>417</v>
      </c>
      <c r="B112" s="952"/>
      <c r="C112" s="922" t="s">
        <v>418</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121</v>
      </c>
      <c r="AB112" s="958"/>
      <c r="AC112" s="958"/>
      <c r="AD112" s="958"/>
      <c r="AE112" s="959"/>
      <c r="AF112" s="960" t="s">
        <v>121</v>
      </c>
      <c r="AG112" s="958"/>
      <c r="AH112" s="958"/>
      <c r="AI112" s="958"/>
      <c r="AJ112" s="959"/>
      <c r="AK112" s="960" t="s">
        <v>121</v>
      </c>
      <c r="AL112" s="958"/>
      <c r="AM112" s="958"/>
      <c r="AN112" s="958"/>
      <c r="AO112" s="959"/>
      <c r="AP112" s="961" t="s">
        <v>121</v>
      </c>
      <c r="AQ112" s="962"/>
      <c r="AR112" s="962"/>
      <c r="AS112" s="962"/>
      <c r="AT112" s="963"/>
      <c r="AU112" s="907"/>
      <c r="AV112" s="908"/>
      <c r="AW112" s="908"/>
      <c r="AX112" s="908"/>
      <c r="AY112" s="908"/>
      <c r="AZ112" s="921" t="s">
        <v>419</v>
      </c>
      <c r="BA112" s="922"/>
      <c r="BB112" s="922"/>
      <c r="BC112" s="922"/>
      <c r="BD112" s="922"/>
      <c r="BE112" s="922"/>
      <c r="BF112" s="922"/>
      <c r="BG112" s="922"/>
      <c r="BH112" s="922"/>
      <c r="BI112" s="922"/>
      <c r="BJ112" s="922"/>
      <c r="BK112" s="922"/>
      <c r="BL112" s="922"/>
      <c r="BM112" s="922"/>
      <c r="BN112" s="922"/>
      <c r="BO112" s="922"/>
      <c r="BP112" s="923"/>
      <c r="BQ112" s="924">
        <v>5779513</v>
      </c>
      <c r="BR112" s="925"/>
      <c r="BS112" s="925"/>
      <c r="BT112" s="925"/>
      <c r="BU112" s="925"/>
      <c r="BV112" s="925">
        <v>5383876</v>
      </c>
      <c r="BW112" s="925"/>
      <c r="BX112" s="925"/>
      <c r="BY112" s="925"/>
      <c r="BZ112" s="925"/>
      <c r="CA112" s="925">
        <v>5551009</v>
      </c>
      <c r="CB112" s="925"/>
      <c r="CC112" s="925"/>
      <c r="CD112" s="925"/>
      <c r="CE112" s="925"/>
      <c r="CF112" s="919">
        <v>96.9</v>
      </c>
      <c r="CG112" s="920"/>
      <c r="CH112" s="920"/>
      <c r="CI112" s="920"/>
      <c r="CJ112" s="920"/>
      <c r="CK112" s="947"/>
      <c r="CL112" s="948"/>
      <c r="CM112" s="921" t="s">
        <v>420</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121</v>
      </c>
      <c r="DH112" s="925"/>
      <c r="DI112" s="925"/>
      <c r="DJ112" s="925"/>
      <c r="DK112" s="925"/>
      <c r="DL112" s="925" t="s">
        <v>121</v>
      </c>
      <c r="DM112" s="925"/>
      <c r="DN112" s="925"/>
      <c r="DO112" s="925"/>
      <c r="DP112" s="925"/>
      <c r="DQ112" s="925" t="s">
        <v>121</v>
      </c>
      <c r="DR112" s="925"/>
      <c r="DS112" s="925"/>
      <c r="DT112" s="925"/>
      <c r="DU112" s="925"/>
      <c r="DV112" s="926" t="s">
        <v>121</v>
      </c>
      <c r="DW112" s="926"/>
      <c r="DX112" s="926"/>
      <c r="DY112" s="926"/>
      <c r="DZ112" s="927"/>
    </row>
    <row r="113" spans="1:130" s="230" customFormat="1" ht="26.25" customHeight="1">
      <c r="A113" s="953"/>
      <c r="B113" s="954"/>
      <c r="C113" s="922" t="s">
        <v>421</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212541</v>
      </c>
      <c r="AB113" s="937"/>
      <c r="AC113" s="937"/>
      <c r="AD113" s="937"/>
      <c r="AE113" s="938"/>
      <c r="AF113" s="939">
        <v>209106</v>
      </c>
      <c r="AG113" s="937"/>
      <c r="AH113" s="937"/>
      <c r="AI113" s="937"/>
      <c r="AJ113" s="938"/>
      <c r="AK113" s="939">
        <v>231380</v>
      </c>
      <c r="AL113" s="937"/>
      <c r="AM113" s="937"/>
      <c r="AN113" s="937"/>
      <c r="AO113" s="938"/>
      <c r="AP113" s="940">
        <v>4</v>
      </c>
      <c r="AQ113" s="941"/>
      <c r="AR113" s="941"/>
      <c r="AS113" s="941"/>
      <c r="AT113" s="942"/>
      <c r="AU113" s="907"/>
      <c r="AV113" s="908"/>
      <c r="AW113" s="908"/>
      <c r="AX113" s="908"/>
      <c r="AY113" s="908"/>
      <c r="AZ113" s="921" t="s">
        <v>422</v>
      </c>
      <c r="BA113" s="922"/>
      <c r="BB113" s="922"/>
      <c r="BC113" s="922"/>
      <c r="BD113" s="922"/>
      <c r="BE113" s="922"/>
      <c r="BF113" s="922"/>
      <c r="BG113" s="922"/>
      <c r="BH113" s="922"/>
      <c r="BI113" s="922"/>
      <c r="BJ113" s="922"/>
      <c r="BK113" s="922"/>
      <c r="BL113" s="922"/>
      <c r="BM113" s="922"/>
      <c r="BN113" s="922"/>
      <c r="BO113" s="922"/>
      <c r="BP113" s="923"/>
      <c r="BQ113" s="924">
        <v>391931</v>
      </c>
      <c r="BR113" s="925"/>
      <c r="BS113" s="925"/>
      <c r="BT113" s="925"/>
      <c r="BU113" s="925"/>
      <c r="BV113" s="925">
        <v>361823</v>
      </c>
      <c r="BW113" s="925"/>
      <c r="BX113" s="925"/>
      <c r="BY113" s="925"/>
      <c r="BZ113" s="925"/>
      <c r="CA113" s="925">
        <v>325831</v>
      </c>
      <c r="CB113" s="925"/>
      <c r="CC113" s="925"/>
      <c r="CD113" s="925"/>
      <c r="CE113" s="925"/>
      <c r="CF113" s="919">
        <v>5.7</v>
      </c>
      <c r="CG113" s="920"/>
      <c r="CH113" s="920"/>
      <c r="CI113" s="920"/>
      <c r="CJ113" s="920"/>
      <c r="CK113" s="947"/>
      <c r="CL113" s="948"/>
      <c r="CM113" s="921" t="s">
        <v>423</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121</v>
      </c>
      <c r="DH113" s="958"/>
      <c r="DI113" s="958"/>
      <c r="DJ113" s="958"/>
      <c r="DK113" s="959"/>
      <c r="DL113" s="960" t="s">
        <v>121</v>
      </c>
      <c r="DM113" s="958"/>
      <c r="DN113" s="958"/>
      <c r="DO113" s="958"/>
      <c r="DP113" s="959"/>
      <c r="DQ113" s="960" t="s">
        <v>121</v>
      </c>
      <c r="DR113" s="958"/>
      <c r="DS113" s="958"/>
      <c r="DT113" s="958"/>
      <c r="DU113" s="959"/>
      <c r="DV113" s="961" t="s">
        <v>121</v>
      </c>
      <c r="DW113" s="962"/>
      <c r="DX113" s="962"/>
      <c r="DY113" s="962"/>
      <c r="DZ113" s="963"/>
    </row>
    <row r="114" spans="1:130" s="230" customFormat="1" ht="26.25" customHeight="1">
      <c r="A114" s="953"/>
      <c r="B114" s="954"/>
      <c r="C114" s="922" t="s">
        <v>424</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77645</v>
      </c>
      <c r="AB114" s="958"/>
      <c r="AC114" s="958"/>
      <c r="AD114" s="958"/>
      <c r="AE114" s="959"/>
      <c r="AF114" s="960">
        <v>50200</v>
      </c>
      <c r="AG114" s="958"/>
      <c r="AH114" s="958"/>
      <c r="AI114" s="958"/>
      <c r="AJ114" s="959"/>
      <c r="AK114" s="960">
        <v>46850</v>
      </c>
      <c r="AL114" s="958"/>
      <c r="AM114" s="958"/>
      <c r="AN114" s="958"/>
      <c r="AO114" s="959"/>
      <c r="AP114" s="961">
        <v>0.8</v>
      </c>
      <c r="AQ114" s="962"/>
      <c r="AR114" s="962"/>
      <c r="AS114" s="962"/>
      <c r="AT114" s="963"/>
      <c r="AU114" s="907"/>
      <c r="AV114" s="908"/>
      <c r="AW114" s="908"/>
      <c r="AX114" s="908"/>
      <c r="AY114" s="908"/>
      <c r="AZ114" s="921" t="s">
        <v>425</v>
      </c>
      <c r="BA114" s="922"/>
      <c r="BB114" s="922"/>
      <c r="BC114" s="922"/>
      <c r="BD114" s="922"/>
      <c r="BE114" s="922"/>
      <c r="BF114" s="922"/>
      <c r="BG114" s="922"/>
      <c r="BH114" s="922"/>
      <c r="BI114" s="922"/>
      <c r="BJ114" s="922"/>
      <c r="BK114" s="922"/>
      <c r="BL114" s="922"/>
      <c r="BM114" s="922"/>
      <c r="BN114" s="922"/>
      <c r="BO114" s="922"/>
      <c r="BP114" s="923"/>
      <c r="BQ114" s="924">
        <v>1274885</v>
      </c>
      <c r="BR114" s="925"/>
      <c r="BS114" s="925"/>
      <c r="BT114" s="925"/>
      <c r="BU114" s="925"/>
      <c r="BV114" s="925">
        <v>1296241</v>
      </c>
      <c r="BW114" s="925"/>
      <c r="BX114" s="925"/>
      <c r="BY114" s="925"/>
      <c r="BZ114" s="925"/>
      <c r="CA114" s="925">
        <v>1349821</v>
      </c>
      <c r="CB114" s="925"/>
      <c r="CC114" s="925"/>
      <c r="CD114" s="925"/>
      <c r="CE114" s="925"/>
      <c r="CF114" s="919">
        <v>23.6</v>
      </c>
      <c r="CG114" s="920"/>
      <c r="CH114" s="920"/>
      <c r="CI114" s="920"/>
      <c r="CJ114" s="920"/>
      <c r="CK114" s="947"/>
      <c r="CL114" s="948"/>
      <c r="CM114" s="921" t="s">
        <v>426</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121</v>
      </c>
      <c r="DH114" s="958"/>
      <c r="DI114" s="958"/>
      <c r="DJ114" s="958"/>
      <c r="DK114" s="959"/>
      <c r="DL114" s="960" t="s">
        <v>121</v>
      </c>
      <c r="DM114" s="958"/>
      <c r="DN114" s="958"/>
      <c r="DO114" s="958"/>
      <c r="DP114" s="959"/>
      <c r="DQ114" s="960" t="s">
        <v>121</v>
      </c>
      <c r="DR114" s="958"/>
      <c r="DS114" s="958"/>
      <c r="DT114" s="958"/>
      <c r="DU114" s="959"/>
      <c r="DV114" s="961" t="s">
        <v>121</v>
      </c>
      <c r="DW114" s="962"/>
      <c r="DX114" s="962"/>
      <c r="DY114" s="962"/>
      <c r="DZ114" s="963"/>
    </row>
    <row r="115" spans="1:130" s="230" customFormat="1" ht="26.25" customHeight="1">
      <c r="A115" s="953"/>
      <c r="B115" s="954"/>
      <c r="C115" s="922" t="s">
        <v>427</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121</v>
      </c>
      <c r="AB115" s="937"/>
      <c r="AC115" s="937"/>
      <c r="AD115" s="937"/>
      <c r="AE115" s="938"/>
      <c r="AF115" s="939" t="s">
        <v>121</v>
      </c>
      <c r="AG115" s="937"/>
      <c r="AH115" s="937"/>
      <c r="AI115" s="937"/>
      <c r="AJ115" s="938"/>
      <c r="AK115" s="939" t="s">
        <v>121</v>
      </c>
      <c r="AL115" s="937"/>
      <c r="AM115" s="937"/>
      <c r="AN115" s="937"/>
      <c r="AO115" s="938"/>
      <c r="AP115" s="940" t="s">
        <v>121</v>
      </c>
      <c r="AQ115" s="941"/>
      <c r="AR115" s="941"/>
      <c r="AS115" s="941"/>
      <c r="AT115" s="942"/>
      <c r="AU115" s="907"/>
      <c r="AV115" s="908"/>
      <c r="AW115" s="908"/>
      <c r="AX115" s="908"/>
      <c r="AY115" s="908"/>
      <c r="AZ115" s="921" t="s">
        <v>428</v>
      </c>
      <c r="BA115" s="922"/>
      <c r="BB115" s="922"/>
      <c r="BC115" s="922"/>
      <c r="BD115" s="922"/>
      <c r="BE115" s="922"/>
      <c r="BF115" s="922"/>
      <c r="BG115" s="922"/>
      <c r="BH115" s="922"/>
      <c r="BI115" s="922"/>
      <c r="BJ115" s="922"/>
      <c r="BK115" s="922"/>
      <c r="BL115" s="922"/>
      <c r="BM115" s="922"/>
      <c r="BN115" s="922"/>
      <c r="BO115" s="922"/>
      <c r="BP115" s="923"/>
      <c r="BQ115" s="924" t="s">
        <v>121</v>
      </c>
      <c r="BR115" s="925"/>
      <c r="BS115" s="925"/>
      <c r="BT115" s="925"/>
      <c r="BU115" s="925"/>
      <c r="BV115" s="925" t="s">
        <v>121</v>
      </c>
      <c r="BW115" s="925"/>
      <c r="BX115" s="925"/>
      <c r="BY115" s="925"/>
      <c r="BZ115" s="925"/>
      <c r="CA115" s="925" t="s">
        <v>121</v>
      </c>
      <c r="CB115" s="925"/>
      <c r="CC115" s="925"/>
      <c r="CD115" s="925"/>
      <c r="CE115" s="925"/>
      <c r="CF115" s="919" t="s">
        <v>121</v>
      </c>
      <c r="CG115" s="920"/>
      <c r="CH115" s="920"/>
      <c r="CI115" s="920"/>
      <c r="CJ115" s="920"/>
      <c r="CK115" s="947"/>
      <c r="CL115" s="948"/>
      <c r="CM115" s="921" t="s">
        <v>429</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121</v>
      </c>
      <c r="DH115" s="958"/>
      <c r="DI115" s="958"/>
      <c r="DJ115" s="958"/>
      <c r="DK115" s="959"/>
      <c r="DL115" s="960" t="s">
        <v>121</v>
      </c>
      <c r="DM115" s="958"/>
      <c r="DN115" s="958"/>
      <c r="DO115" s="958"/>
      <c r="DP115" s="959"/>
      <c r="DQ115" s="960" t="s">
        <v>121</v>
      </c>
      <c r="DR115" s="958"/>
      <c r="DS115" s="958"/>
      <c r="DT115" s="958"/>
      <c r="DU115" s="959"/>
      <c r="DV115" s="961" t="s">
        <v>121</v>
      </c>
      <c r="DW115" s="962"/>
      <c r="DX115" s="962"/>
      <c r="DY115" s="962"/>
      <c r="DZ115" s="963"/>
    </row>
    <row r="116" spans="1:130" s="230" customFormat="1" ht="26.25" customHeight="1">
      <c r="A116" s="955"/>
      <c r="B116" s="956"/>
      <c r="C116" s="964" t="s">
        <v>430</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87</v>
      </c>
      <c r="AB116" s="958"/>
      <c r="AC116" s="958"/>
      <c r="AD116" s="958"/>
      <c r="AE116" s="959"/>
      <c r="AF116" s="960">
        <v>103</v>
      </c>
      <c r="AG116" s="958"/>
      <c r="AH116" s="958"/>
      <c r="AI116" s="958"/>
      <c r="AJ116" s="959"/>
      <c r="AK116" s="960">
        <v>83</v>
      </c>
      <c r="AL116" s="958"/>
      <c r="AM116" s="958"/>
      <c r="AN116" s="958"/>
      <c r="AO116" s="959"/>
      <c r="AP116" s="961">
        <v>0</v>
      </c>
      <c r="AQ116" s="962"/>
      <c r="AR116" s="962"/>
      <c r="AS116" s="962"/>
      <c r="AT116" s="963"/>
      <c r="AU116" s="907"/>
      <c r="AV116" s="908"/>
      <c r="AW116" s="908"/>
      <c r="AX116" s="908"/>
      <c r="AY116" s="908"/>
      <c r="AZ116" s="966" t="s">
        <v>431</v>
      </c>
      <c r="BA116" s="967"/>
      <c r="BB116" s="967"/>
      <c r="BC116" s="967"/>
      <c r="BD116" s="967"/>
      <c r="BE116" s="967"/>
      <c r="BF116" s="967"/>
      <c r="BG116" s="967"/>
      <c r="BH116" s="967"/>
      <c r="BI116" s="967"/>
      <c r="BJ116" s="967"/>
      <c r="BK116" s="967"/>
      <c r="BL116" s="967"/>
      <c r="BM116" s="967"/>
      <c r="BN116" s="967"/>
      <c r="BO116" s="967"/>
      <c r="BP116" s="968"/>
      <c r="BQ116" s="924" t="s">
        <v>121</v>
      </c>
      <c r="BR116" s="925"/>
      <c r="BS116" s="925"/>
      <c r="BT116" s="925"/>
      <c r="BU116" s="925"/>
      <c r="BV116" s="925" t="s">
        <v>121</v>
      </c>
      <c r="BW116" s="925"/>
      <c r="BX116" s="925"/>
      <c r="BY116" s="925"/>
      <c r="BZ116" s="925"/>
      <c r="CA116" s="925" t="s">
        <v>121</v>
      </c>
      <c r="CB116" s="925"/>
      <c r="CC116" s="925"/>
      <c r="CD116" s="925"/>
      <c r="CE116" s="925"/>
      <c r="CF116" s="919" t="s">
        <v>121</v>
      </c>
      <c r="CG116" s="920"/>
      <c r="CH116" s="920"/>
      <c r="CI116" s="920"/>
      <c r="CJ116" s="920"/>
      <c r="CK116" s="947"/>
      <c r="CL116" s="948"/>
      <c r="CM116" s="921" t="s">
        <v>432</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121</v>
      </c>
      <c r="DH116" s="958"/>
      <c r="DI116" s="958"/>
      <c r="DJ116" s="958"/>
      <c r="DK116" s="959"/>
      <c r="DL116" s="960" t="s">
        <v>121</v>
      </c>
      <c r="DM116" s="958"/>
      <c r="DN116" s="958"/>
      <c r="DO116" s="958"/>
      <c r="DP116" s="959"/>
      <c r="DQ116" s="960" t="s">
        <v>121</v>
      </c>
      <c r="DR116" s="958"/>
      <c r="DS116" s="958"/>
      <c r="DT116" s="958"/>
      <c r="DU116" s="959"/>
      <c r="DV116" s="961" t="s">
        <v>121</v>
      </c>
      <c r="DW116" s="962"/>
      <c r="DX116" s="962"/>
      <c r="DY116" s="962"/>
      <c r="DZ116" s="963"/>
    </row>
    <row r="117" spans="1:130" s="230" customFormat="1" ht="26.25" customHeight="1">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433</v>
      </c>
      <c r="Z117" s="893"/>
      <c r="AA117" s="977">
        <v>992578</v>
      </c>
      <c r="AB117" s="978"/>
      <c r="AC117" s="978"/>
      <c r="AD117" s="978"/>
      <c r="AE117" s="979"/>
      <c r="AF117" s="980">
        <v>1004505</v>
      </c>
      <c r="AG117" s="978"/>
      <c r="AH117" s="978"/>
      <c r="AI117" s="978"/>
      <c r="AJ117" s="979"/>
      <c r="AK117" s="980">
        <v>1046628</v>
      </c>
      <c r="AL117" s="978"/>
      <c r="AM117" s="978"/>
      <c r="AN117" s="978"/>
      <c r="AO117" s="979"/>
      <c r="AP117" s="981"/>
      <c r="AQ117" s="982"/>
      <c r="AR117" s="982"/>
      <c r="AS117" s="982"/>
      <c r="AT117" s="983"/>
      <c r="AU117" s="907"/>
      <c r="AV117" s="908"/>
      <c r="AW117" s="908"/>
      <c r="AX117" s="908"/>
      <c r="AY117" s="908"/>
      <c r="AZ117" s="973" t="s">
        <v>434</v>
      </c>
      <c r="BA117" s="974"/>
      <c r="BB117" s="974"/>
      <c r="BC117" s="974"/>
      <c r="BD117" s="974"/>
      <c r="BE117" s="974"/>
      <c r="BF117" s="974"/>
      <c r="BG117" s="974"/>
      <c r="BH117" s="974"/>
      <c r="BI117" s="974"/>
      <c r="BJ117" s="974"/>
      <c r="BK117" s="974"/>
      <c r="BL117" s="974"/>
      <c r="BM117" s="974"/>
      <c r="BN117" s="974"/>
      <c r="BO117" s="974"/>
      <c r="BP117" s="975"/>
      <c r="BQ117" s="924" t="s">
        <v>121</v>
      </c>
      <c r="BR117" s="925"/>
      <c r="BS117" s="925"/>
      <c r="BT117" s="925"/>
      <c r="BU117" s="925"/>
      <c r="BV117" s="925" t="s">
        <v>121</v>
      </c>
      <c r="BW117" s="925"/>
      <c r="BX117" s="925"/>
      <c r="BY117" s="925"/>
      <c r="BZ117" s="925"/>
      <c r="CA117" s="925" t="s">
        <v>121</v>
      </c>
      <c r="CB117" s="925"/>
      <c r="CC117" s="925"/>
      <c r="CD117" s="925"/>
      <c r="CE117" s="925"/>
      <c r="CF117" s="919" t="s">
        <v>121</v>
      </c>
      <c r="CG117" s="920"/>
      <c r="CH117" s="920"/>
      <c r="CI117" s="920"/>
      <c r="CJ117" s="920"/>
      <c r="CK117" s="947"/>
      <c r="CL117" s="948"/>
      <c r="CM117" s="921" t="s">
        <v>435</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121</v>
      </c>
      <c r="DH117" s="958"/>
      <c r="DI117" s="958"/>
      <c r="DJ117" s="958"/>
      <c r="DK117" s="959"/>
      <c r="DL117" s="960" t="s">
        <v>121</v>
      </c>
      <c r="DM117" s="958"/>
      <c r="DN117" s="958"/>
      <c r="DO117" s="958"/>
      <c r="DP117" s="959"/>
      <c r="DQ117" s="960" t="s">
        <v>121</v>
      </c>
      <c r="DR117" s="958"/>
      <c r="DS117" s="958"/>
      <c r="DT117" s="958"/>
      <c r="DU117" s="959"/>
      <c r="DV117" s="961" t="s">
        <v>121</v>
      </c>
      <c r="DW117" s="962"/>
      <c r="DX117" s="962"/>
      <c r="DY117" s="962"/>
      <c r="DZ117" s="963"/>
    </row>
    <row r="118" spans="1:130" s="230" customFormat="1" ht="26.25" customHeight="1">
      <c r="A118" s="911" t="s">
        <v>409</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406</v>
      </c>
      <c r="AB118" s="892"/>
      <c r="AC118" s="892"/>
      <c r="AD118" s="892"/>
      <c r="AE118" s="893"/>
      <c r="AF118" s="891" t="s">
        <v>407</v>
      </c>
      <c r="AG118" s="892"/>
      <c r="AH118" s="892"/>
      <c r="AI118" s="892"/>
      <c r="AJ118" s="893"/>
      <c r="AK118" s="891" t="s">
        <v>294</v>
      </c>
      <c r="AL118" s="892"/>
      <c r="AM118" s="892"/>
      <c r="AN118" s="892"/>
      <c r="AO118" s="893"/>
      <c r="AP118" s="969" t="s">
        <v>408</v>
      </c>
      <c r="AQ118" s="970"/>
      <c r="AR118" s="970"/>
      <c r="AS118" s="970"/>
      <c r="AT118" s="971"/>
      <c r="AU118" s="907"/>
      <c r="AV118" s="908"/>
      <c r="AW118" s="908"/>
      <c r="AX118" s="908"/>
      <c r="AY118" s="908"/>
      <c r="AZ118" s="972" t="s">
        <v>436</v>
      </c>
      <c r="BA118" s="964"/>
      <c r="BB118" s="964"/>
      <c r="BC118" s="964"/>
      <c r="BD118" s="964"/>
      <c r="BE118" s="964"/>
      <c r="BF118" s="964"/>
      <c r="BG118" s="964"/>
      <c r="BH118" s="964"/>
      <c r="BI118" s="964"/>
      <c r="BJ118" s="964"/>
      <c r="BK118" s="964"/>
      <c r="BL118" s="964"/>
      <c r="BM118" s="964"/>
      <c r="BN118" s="964"/>
      <c r="BO118" s="964"/>
      <c r="BP118" s="965"/>
      <c r="BQ118" s="998" t="s">
        <v>121</v>
      </c>
      <c r="BR118" s="999"/>
      <c r="BS118" s="999"/>
      <c r="BT118" s="999"/>
      <c r="BU118" s="999"/>
      <c r="BV118" s="999" t="s">
        <v>121</v>
      </c>
      <c r="BW118" s="999"/>
      <c r="BX118" s="999"/>
      <c r="BY118" s="999"/>
      <c r="BZ118" s="999"/>
      <c r="CA118" s="999" t="s">
        <v>121</v>
      </c>
      <c r="CB118" s="999"/>
      <c r="CC118" s="999"/>
      <c r="CD118" s="999"/>
      <c r="CE118" s="999"/>
      <c r="CF118" s="919" t="s">
        <v>121</v>
      </c>
      <c r="CG118" s="920"/>
      <c r="CH118" s="920"/>
      <c r="CI118" s="920"/>
      <c r="CJ118" s="920"/>
      <c r="CK118" s="947"/>
      <c r="CL118" s="948"/>
      <c r="CM118" s="921" t="s">
        <v>437</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121</v>
      </c>
      <c r="DH118" s="958"/>
      <c r="DI118" s="958"/>
      <c r="DJ118" s="958"/>
      <c r="DK118" s="959"/>
      <c r="DL118" s="960" t="s">
        <v>121</v>
      </c>
      <c r="DM118" s="958"/>
      <c r="DN118" s="958"/>
      <c r="DO118" s="958"/>
      <c r="DP118" s="959"/>
      <c r="DQ118" s="960" t="s">
        <v>121</v>
      </c>
      <c r="DR118" s="958"/>
      <c r="DS118" s="958"/>
      <c r="DT118" s="958"/>
      <c r="DU118" s="959"/>
      <c r="DV118" s="961" t="s">
        <v>121</v>
      </c>
      <c r="DW118" s="962"/>
      <c r="DX118" s="962"/>
      <c r="DY118" s="962"/>
      <c r="DZ118" s="963"/>
    </row>
    <row r="119" spans="1:130" s="230" customFormat="1" ht="26.25" customHeight="1">
      <c r="A119" s="1055" t="s">
        <v>412</v>
      </c>
      <c r="B119" s="946"/>
      <c r="C119" s="928" t="s">
        <v>413</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121</v>
      </c>
      <c r="AB119" s="899"/>
      <c r="AC119" s="899"/>
      <c r="AD119" s="899"/>
      <c r="AE119" s="900"/>
      <c r="AF119" s="901" t="s">
        <v>121</v>
      </c>
      <c r="AG119" s="899"/>
      <c r="AH119" s="899"/>
      <c r="AI119" s="899"/>
      <c r="AJ119" s="900"/>
      <c r="AK119" s="901" t="s">
        <v>121</v>
      </c>
      <c r="AL119" s="899"/>
      <c r="AM119" s="899"/>
      <c r="AN119" s="899"/>
      <c r="AO119" s="900"/>
      <c r="AP119" s="902" t="s">
        <v>121</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438</v>
      </c>
      <c r="BP119" s="1004"/>
      <c r="BQ119" s="998">
        <v>15288534</v>
      </c>
      <c r="BR119" s="999"/>
      <c r="BS119" s="999"/>
      <c r="BT119" s="999"/>
      <c r="BU119" s="999"/>
      <c r="BV119" s="999">
        <v>14759684</v>
      </c>
      <c r="BW119" s="999"/>
      <c r="BX119" s="999"/>
      <c r="BY119" s="999"/>
      <c r="BZ119" s="999"/>
      <c r="CA119" s="999">
        <v>14750203</v>
      </c>
      <c r="CB119" s="999"/>
      <c r="CC119" s="999"/>
      <c r="CD119" s="999"/>
      <c r="CE119" s="999"/>
      <c r="CF119" s="1000"/>
      <c r="CG119" s="1001"/>
      <c r="CH119" s="1001"/>
      <c r="CI119" s="1001"/>
      <c r="CJ119" s="1002"/>
      <c r="CK119" s="949"/>
      <c r="CL119" s="950"/>
      <c r="CM119" s="972" t="s">
        <v>439</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121</v>
      </c>
      <c r="DH119" s="985"/>
      <c r="DI119" s="985"/>
      <c r="DJ119" s="985"/>
      <c r="DK119" s="986"/>
      <c r="DL119" s="984" t="s">
        <v>121</v>
      </c>
      <c r="DM119" s="985"/>
      <c r="DN119" s="985"/>
      <c r="DO119" s="985"/>
      <c r="DP119" s="986"/>
      <c r="DQ119" s="984" t="s">
        <v>121</v>
      </c>
      <c r="DR119" s="985"/>
      <c r="DS119" s="985"/>
      <c r="DT119" s="985"/>
      <c r="DU119" s="986"/>
      <c r="DV119" s="987" t="s">
        <v>121</v>
      </c>
      <c r="DW119" s="988"/>
      <c r="DX119" s="988"/>
      <c r="DY119" s="988"/>
      <c r="DZ119" s="989"/>
    </row>
    <row r="120" spans="1:130" s="230" customFormat="1" ht="26.25" customHeight="1">
      <c r="A120" s="1056"/>
      <c r="B120" s="948"/>
      <c r="C120" s="921" t="s">
        <v>416</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121</v>
      </c>
      <c r="AB120" s="958"/>
      <c r="AC120" s="958"/>
      <c r="AD120" s="958"/>
      <c r="AE120" s="959"/>
      <c r="AF120" s="960" t="s">
        <v>121</v>
      </c>
      <c r="AG120" s="958"/>
      <c r="AH120" s="958"/>
      <c r="AI120" s="958"/>
      <c r="AJ120" s="959"/>
      <c r="AK120" s="960" t="s">
        <v>121</v>
      </c>
      <c r="AL120" s="958"/>
      <c r="AM120" s="958"/>
      <c r="AN120" s="958"/>
      <c r="AO120" s="959"/>
      <c r="AP120" s="961" t="s">
        <v>121</v>
      </c>
      <c r="AQ120" s="962"/>
      <c r="AR120" s="962"/>
      <c r="AS120" s="962"/>
      <c r="AT120" s="963"/>
      <c r="AU120" s="990" t="s">
        <v>440</v>
      </c>
      <c r="AV120" s="991"/>
      <c r="AW120" s="991"/>
      <c r="AX120" s="991"/>
      <c r="AY120" s="992"/>
      <c r="AZ120" s="928" t="s">
        <v>441</v>
      </c>
      <c r="BA120" s="896"/>
      <c r="BB120" s="896"/>
      <c r="BC120" s="896"/>
      <c r="BD120" s="896"/>
      <c r="BE120" s="896"/>
      <c r="BF120" s="896"/>
      <c r="BG120" s="896"/>
      <c r="BH120" s="896"/>
      <c r="BI120" s="896"/>
      <c r="BJ120" s="896"/>
      <c r="BK120" s="896"/>
      <c r="BL120" s="896"/>
      <c r="BM120" s="896"/>
      <c r="BN120" s="896"/>
      <c r="BO120" s="896"/>
      <c r="BP120" s="897"/>
      <c r="BQ120" s="929">
        <v>4787815</v>
      </c>
      <c r="BR120" s="930"/>
      <c r="BS120" s="930"/>
      <c r="BT120" s="930"/>
      <c r="BU120" s="930"/>
      <c r="BV120" s="930">
        <v>5009045</v>
      </c>
      <c r="BW120" s="930"/>
      <c r="BX120" s="930"/>
      <c r="BY120" s="930"/>
      <c r="BZ120" s="930"/>
      <c r="CA120" s="930">
        <v>5282082</v>
      </c>
      <c r="CB120" s="930"/>
      <c r="CC120" s="930"/>
      <c r="CD120" s="930"/>
      <c r="CE120" s="930"/>
      <c r="CF120" s="943">
        <v>92.2</v>
      </c>
      <c r="CG120" s="944"/>
      <c r="CH120" s="944"/>
      <c r="CI120" s="944"/>
      <c r="CJ120" s="944"/>
      <c r="CK120" s="1005" t="s">
        <v>442</v>
      </c>
      <c r="CL120" s="1006"/>
      <c r="CM120" s="1006"/>
      <c r="CN120" s="1006"/>
      <c r="CO120" s="1007"/>
      <c r="CP120" s="1013" t="s">
        <v>390</v>
      </c>
      <c r="CQ120" s="1014"/>
      <c r="CR120" s="1014"/>
      <c r="CS120" s="1014"/>
      <c r="CT120" s="1014"/>
      <c r="CU120" s="1014"/>
      <c r="CV120" s="1014"/>
      <c r="CW120" s="1014"/>
      <c r="CX120" s="1014"/>
      <c r="CY120" s="1014"/>
      <c r="CZ120" s="1014"/>
      <c r="DA120" s="1014"/>
      <c r="DB120" s="1014"/>
      <c r="DC120" s="1014"/>
      <c r="DD120" s="1014"/>
      <c r="DE120" s="1014"/>
      <c r="DF120" s="1015"/>
      <c r="DG120" s="929">
        <v>5779513</v>
      </c>
      <c r="DH120" s="930"/>
      <c r="DI120" s="930"/>
      <c r="DJ120" s="930"/>
      <c r="DK120" s="930"/>
      <c r="DL120" s="930">
        <v>5383876</v>
      </c>
      <c r="DM120" s="930"/>
      <c r="DN120" s="930"/>
      <c r="DO120" s="930"/>
      <c r="DP120" s="930"/>
      <c r="DQ120" s="930">
        <v>5551009</v>
      </c>
      <c r="DR120" s="930"/>
      <c r="DS120" s="930"/>
      <c r="DT120" s="930"/>
      <c r="DU120" s="930"/>
      <c r="DV120" s="931">
        <v>96.9</v>
      </c>
      <c r="DW120" s="931"/>
      <c r="DX120" s="931"/>
      <c r="DY120" s="931"/>
      <c r="DZ120" s="932"/>
    </row>
    <row r="121" spans="1:130" s="230" customFormat="1" ht="26.25" customHeight="1">
      <c r="A121" s="1056"/>
      <c r="B121" s="948"/>
      <c r="C121" s="973" t="s">
        <v>443</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121</v>
      </c>
      <c r="AB121" s="958"/>
      <c r="AC121" s="958"/>
      <c r="AD121" s="958"/>
      <c r="AE121" s="959"/>
      <c r="AF121" s="960" t="s">
        <v>121</v>
      </c>
      <c r="AG121" s="958"/>
      <c r="AH121" s="958"/>
      <c r="AI121" s="958"/>
      <c r="AJ121" s="959"/>
      <c r="AK121" s="960" t="s">
        <v>121</v>
      </c>
      <c r="AL121" s="958"/>
      <c r="AM121" s="958"/>
      <c r="AN121" s="958"/>
      <c r="AO121" s="959"/>
      <c r="AP121" s="961" t="s">
        <v>121</v>
      </c>
      <c r="AQ121" s="962"/>
      <c r="AR121" s="962"/>
      <c r="AS121" s="962"/>
      <c r="AT121" s="963"/>
      <c r="AU121" s="993"/>
      <c r="AV121" s="994"/>
      <c r="AW121" s="994"/>
      <c r="AX121" s="994"/>
      <c r="AY121" s="995"/>
      <c r="AZ121" s="921" t="s">
        <v>444</v>
      </c>
      <c r="BA121" s="922"/>
      <c r="BB121" s="922"/>
      <c r="BC121" s="922"/>
      <c r="BD121" s="922"/>
      <c r="BE121" s="922"/>
      <c r="BF121" s="922"/>
      <c r="BG121" s="922"/>
      <c r="BH121" s="922"/>
      <c r="BI121" s="922"/>
      <c r="BJ121" s="922"/>
      <c r="BK121" s="922"/>
      <c r="BL121" s="922"/>
      <c r="BM121" s="922"/>
      <c r="BN121" s="922"/>
      <c r="BO121" s="922"/>
      <c r="BP121" s="923"/>
      <c r="BQ121" s="924">
        <v>356508</v>
      </c>
      <c r="BR121" s="925"/>
      <c r="BS121" s="925"/>
      <c r="BT121" s="925"/>
      <c r="BU121" s="925"/>
      <c r="BV121" s="925">
        <v>408378</v>
      </c>
      <c r="BW121" s="925"/>
      <c r="BX121" s="925"/>
      <c r="BY121" s="925"/>
      <c r="BZ121" s="925"/>
      <c r="CA121" s="925">
        <v>571848</v>
      </c>
      <c r="CB121" s="925"/>
      <c r="CC121" s="925"/>
      <c r="CD121" s="925"/>
      <c r="CE121" s="925"/>
      <c r="CF121" s="919">
        <v>10</v>
      </c>
      <c r="CG121" s="920"/>
      <c r="CH121" s="920"/>
      <c r="CI121" s="920"/>
      <c r="CJ121" s="920"/>
      <c r="CK121" s="1008"/>
      <c r="CL121" s="1009"/>
      <c r="CM121" s="1009"/>
      <c r="CN121" s="1009"/>
      <c r="CO121" s="1010"/>
      <c r="CP121" s="1018"/>
      <c r="CQ121" s="1019"/>
      <c r="CR121" s="1019"/>
      <c r="CS121" s="1019"/>
      <c r="CT121" s="1019"/>
      <c r="CU121" s="1019"/>
      <c r="CV121" s="1019"/>
      <c r="CW121" s="1019"/>
      <c r="CX121" s="1019"/>
      <c r="CY121" s="1019"/>
      <c r="CZ121" s="1019"/>
      <c r="DA121" s="1019"/>
      <c r="DB121" s="1019"/>
      <c r="DC121" s="1019"/>
      <c r="DD121" s="1019"/>
      <c r="DE121" s="1019"/>
      <c r="DF121" s="1020"/>
      <c r="DG121" s="924"/>
      <c r="DH121" s="925"/>
      <c r="DI121" s="925"/>
      <c r="DJ121" s="925"/>
      <c r="DK121" s="925"/>
      <c r="DL121" s="925"/>
      <c r="DM121" s="925"/>
      <c r="DN121" s="925"/>
      <c r="DO121" s="925"/>
      <c r="DP121" s="925"/>
      <c r="DQ121" s="925"/>
      <c r="DR121" s="925"/>
      <c r="DS121" s="925"/>
      <c r="DT121" s="925"/>
      <c r="DU121" s="925"/>
      <c r="DV121" s="926"/>
      <c r="DW121" s="926"/>
      <c r="DX121" s="926"/>
      <c r="DY121" s="926"/>
      <c r="DZ121" s="927"/>
    </row>
    <row r="122" spans="1:130" s="230" customFormat="1" ht="26.25" customHeight="1">
      <c r="A122" s="1056"/>
      <c r="B122" s="948"/>
      <c r="C122" s="921" t="s">
        <v>426</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121</v>
      </c>
      <c r="AB122" s="958"/>
      <c r="AC122" s="958"/>
      <c r="AD122" s="958"/>
      <c r="AE122" s="959"/>
      <c r="AF122" s="960" t="s">
        <v>121</v>
      </c>
      <c r="AG122" s="958"/>
      <c r="AH122" s="958"/>
      <c r="AI122" s="958"/>
      <c r="AJ122" s="959"/>
      <c r="AK122" s="960" t="s">
        <v>121</v>
      </c>
      <c r="AL122" s="958"/>
      <c r="AM122" s="958"/>
      <c r="AN122" s="958"/>
      <c r="AO122" s="959"/>
      <c r="AP122" s="961" t="s">
        <v>121</v>
      </c>
      <c r="AQ122" s="962"/>
      <c r="AR122" s="962"/>
      <c r="AS122" s="962"/>
      <c r="AT122" s="963"/>
      <c r="AU122" s="993"/>
      <c r="AV122" s="994"/>
      <c r="AW122" s="994"/>
      <c r="AX122" s="994"/>
      <c r="AY122" s="995"/>
      <c r="AZ122" s="972" t="s">
        <v>445</v>
      </c>
      <c r="BA122" s="964"/>
      <c r="BB122" s="964"/>
      <c r="BC122" s="964"/>
      <c r="BD122" s="964"/>
      <c r="BE122" s="964"/>
      <c r="BF122" s="964"/>
      <c r="BG122" s="964"/>
      <c r="BH122" s="964"/>
      <c r="BI122" s="964"/>
      <c r="BJ122" s="964"/>
      <c r="BK122" s="964"/>
      <c r="BL122" s="964"/>
      <c r="BM122" s="964"/>
      <c r="BN122" s="964"/>
      <c r="BO122" s="964"/>
      <c r="BP122" s="965"/>
      <c r="BQ122" s="998">
        <v>8939249</v>
      </c>
      <c r="BR122" s="999"/>
      <c r="BS122" s="999"/>
      <c r="BT122" s="999"/>
      <c r="BU122" s="999"/>
      <c r="BV122" s="999">
        <v>8618228</v>
      </c>
      <c r="BW122" s="999"/>
      <c r="BX122" s="999"/>
      <c r="BY122" s="999"/>
      <c r="BZ122" s="999"/>
      <c r="CA122" s="999">
        <v>8239451</v>
      </c>
      <c r="CB122" s="999"/>
      <c r="CC122" s="999"/>
      <c r="CD122" s="999"/>
      <c r="CE122" s="999"/>
      <c r="CF122" s="1016">
        <v>143.9</v>
      </c>
      <c r="CG122" s="1017"/>
      <c r="CH122" s="1017"/>
      <c r="CI122" s="1017"/>
      <c r="CJ122" s="1017"/>
      <c r="CK122" s="1008"/>
      <c r="CL122" s="1009"/>
      <c r="CM122" s="1009"/>
      <c r="CN122" s="1009"/>
      <c r="CO122" s="1010"/>
      <c r="CP122" s="1018"/>
      <c r="CQ122" s="1019"/>
      <c r="CR122" s="1019"/>
      <c r="CS122" s="1019"/>
      <c r="CT122" s="1019"/>
      <c r="CU122" s="1019"/>
      <c r="CV122" s="1019"/>
      <c r="CW122" s="1019"/>
      <c r="CX122" s="1019"/>
      <c r="CY122" s="1019"/>
      <c r="CZ122" s="1019"/>
      <c r="DA122" s="1019"/>
      <c r="DB122" s="1019"/>
      <c r="DC122" s="1019"/>
      <c r="DD122" s="1019"/>
      <c r="DE122" s="1019"/>
      <c r="DF122" s="1020"/>
      <c r="DG122" s="924"/>
      <c r="DH122" s="925"/>
      <c r="DI122" s="925"/>
      <c r="DJ122" s="925"/>
      <c r="DK122" s="925"/>
      <c r="DL122" s="925"/>
      <c r="DM122" s="925"/>
      <c r="DN122" s="925"/>
      <c r="DO122" s="925"/>
      <c r="DP122" s="925"/>
      <c r="DQ122" s="925"/>
      <c r="DR122" s="925"/>
      <c r="DS122" s="925"/>
      <c r="DT122" s="925"/>
      <c r="DU122" s="925"/>
      <c r="DV122" s="926"/>
      <c r="DW122" s="926"/>
      <c r="DX122" s="926"/>
      <c r="DY122" s="926"/>
      <c r="DZ122" s="927"/>
    </row>
    <row r="123" spans="1:130" s="230" customFormat="1" ht="26.25" customHeight="1">
      <c r="A123" s="1056"/>
      <c r="B123" s="948"/>
      <c r="C123" s="921" t="s">
        <v>432</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121</v>
      </c>
      <c r="AB123" s="958"/>
      <c r="AC123" s="958"/>
      <c r="AD123" s="958"/>
      <c r="AE123" s="959"/>
      <c r="AF123" s="960" t="s">
        <v>121</v>
      </c>
      <c r="AG123" s="958"/>
      <c r="AH123" s="958"/>
      <c r="AI123" s="958"/>
      <c r="AJ123" s="959"/>
      <c r="AK123" s="960" t="s">
        <v>121</v>
      </c>
      <c r="AL123" s="958"/>
      <c r="AM123" s="958"/>
      <c r="AN123" s="958"/>
      <c r="AO123" s="959"/>
      <c r="AP123" s="961" t="s">
        <v>121</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446</v>
      </c>
      <c r="BP123" s="1004"/>
      <c r="BQ123" s="1062">
        <v>14083572</v>
      </c>
      <c r="BR123" s="1063"/>
      <c r="BS123" s="1063"/>
      <c r="BT123" s="1063"/>
      <c r="BU123" s="1063"/>
      <c r="BV123" s="1063">
        <v>14035651</v>
      </c>
      <c r="BW123" s="1063"/>
      <c r="BX123" s="1063"/>
      <c r="BY123" s="1063"/>
      <c r="BZ123" s="1063"/>
      <c r="CA123" s="1063">
        <v>14093381</v>
      </c>
      <c r="CB123" s="1063"/>
      <c r="CC123" s="1063"/>
      <c r="CD123" s="1063"/>
      <c r="CE123" s="1063"/>
      <c r="CF123" s="1000"/>
      <c r="CG123" s="1001"/>
      <c r="CH123" s="1001"/>
      <c r="CI123" s="1001"/>
      <c r="CJ123" s="1002"/>
      <c r="CK123" s="1008"/>
      <c r="CL123" s="1009"/>
      <c r="CM123" s="1009"/>
      <c r="CN123" s="1009"/>
      <c r="CO123" s="1010"/>
      <c r="CP123" s="1018"/>
      <c r="CQ123" s="1019"/>
      <c r="CR123" s="1019"/>
      <c r="CS123" s="1019"/>
      <c r="CT123" s="1019"/>
      <c r="CU123" s="1019"/>
      <c r="CV123" s="1019"/>
      <c r="CW123" s="1019"/>
      <c r="CX123" s="1019"/>
      <c r="CY123" s="1019"/>
      <c r="CZ123" s="1019"/>
      <c r="DA123" s="1019"/>
      <c r="DB123" s="1019"/>
      <c r="DC123" s="1019"/>
      <c r="DD123" s="1019"/>
      <c r="DE123" s="1019"/>
      <c r="DF123" s="1020"/>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230" customFormat="1" ht="26.25" customHeight="1" thickBot="1">
      <c r="A124" s="1056"/>
      <c r="B124" s="948"/>
      <c r="C124" s="921" t="s">
        <v>435</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121</v>
      </c>
      <c r="AB124" s="958"/>
      <c r="AC124" s="958"/>
      <c r="AD124" s="958"/>
      <c r="AE124" s="959"/>
      <c r="AF124" s="960" t="s">
        <v>121</v>
      </c>
      <c r="AG124" s="958"/>
      <c r="AH124" s="958"/>
      <c r="AI124" s="958"/>
      <c r="AJ124" s="959"/>
      <c r="AK124" s="960" t="s">
        <v>121</v>
      </c>
      <c r="AL124" s="958"/>
      <c r="AM124" s="958"/>
      <c r="AN124" s="958"/>
      <c r="AO124" s="959"/>
      <c r="AP124" s="961" t="s">
        <v>121</v>
      </c>
      <c r="AQ124" s="962"/>
      <c r="AR124" s="962"/>
      <c r="AS124" s="962"/>
      <c r="AT124" s="963"/>
      <c r="AU124" s="1058" t="s">
        <v>447</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21.2</v>
      </c>
      <c r="BR124" s="1026"/>
      <c r="BS124" s="1026"/>
      <c r="BT124" s="1026"/>
      <c r="BU124" s="1026"/>
      <c r="BV124" s="1026">
        <v>13</v>
      </c>
      <c r="BW124" s="1026"/>
      <c r="BX124" s="1026"/>
      <c r="BY124" s="1026"/>
      <c r="BZ124" s="1026"/>
      <c r="CA124" s="1026">
        <v>11.4</v>
      </c>
      <c r="CB124" s="1026"/>
      <c r="CC124" s="1026"/>
      <c r="CD124" s="1026"/>
      <c r="CE124" s="1026"/>
      <c r="CF124" s="1027"/>
      <c r="CG124" s="1028"/>
      <c r="CH124" s="1028"/>
      <c r="CI124" s="1028"/>
      <c r="CJ124" s="1029"/>
      <c r="CK124" s="1011"/>
      <c r="CL124" s="1011"/>
      <c r="CM124" s="1011"/>
      <c r="CN124" s="1011"/>
      <c r="CO124" s="1012"/>
      <c r="CP124" s="1018" t="s">
        <v>448</v>
      </c>
      <c r="CQ124" s="1019"/>
      <c r="CR124" s="1019"/>
      <c r="CS124" s="1019"/>
      <c r="CT124" s="1019"/>
      <c r="CU124" s="1019"/>
      <c r="CV124" s="1019"/>
      <c r="CW124" s="1019"/>
      <c r="CX124" s="1019"/>
      <c r="CY124" s="1019"/>
      <c r="CZ124" s="1019"/>
      <c r="DA124" s="1019"/>
      <c r="DB124" s="1019"/>
      <c r="DC124" s="1019"/>
      <c r="DD124" s="1019"/>
      <c r="DE124" s="1019"/>
      <c r="DF124" s="1020"/>
      <c r="DG124" s="1003" t="s">
        <v>121</v>
      </c>
      <c r="DH124" s="985"/>
      <c r="DI124" s="985"/>
      <c r="DJ124" s="985"/>
      <c r="DK124" s="986"/>
      <c r="DL124" s="984" t="s">
        <v>121</v>
      </c>
      <c r="DM124" s="985"/>
      <c r="DN124" s="985"/>
      <c r="DO124" s="985"/>
      <c r="DP124" s="986"/>
      <c r="DQ124" s="984" t="s">
        <v>121</v>
      </c>
      <c r="DR124" s="985"/>
      <c r="DS124" s="985"/>
      <c r="DT124" s="985"/>
      <c r="DU124" s="986"/>
      <c r="DV124" s="987" t="s">
        <v>121</v>
      </c>
      <c r="DW124" s="988"/>
      <c r="DX124" s="988"/>
      <c r="DY124" s="988"/>
      <c r="DZ124" s="989"/>
    </row>
    <row r="125" spans="1:130" s="230" customFormat="1" ht="26.25" customHeight="1">
      <c r="A125" s="1056"/>
      <c r="B125" s="948"/>
      <c r="C125" s="921" t="s">
        <v>437</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121</v>
      </c>
      <c r="AB125" s="958"/>
      <c r="AC125" s="958"/>
      <c r="AD125" s="958"/>
      <c r="AE125" s="959"/>
      <c r="AF125" s="960" t="s">
        <v>121</v>
      </c>
      <c r="AG125" s="958"/>
      <c r="AH125" s="958"/>
      <c r="AI125" s="958"/>
      <c r="AJ125" s="959"/>
      <c r="AK125" s="960" t="s">
        <v>121</v>
      </c>
      <c r="AL125" s="958"/>
      <c r="AM125" s="958"/>
      <c r="AN125" s="958"/>
      <c r="AO125" s="959"/>
      <c r="AP125" s="961" t="s">
        <v>121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449</v>
      </c>
      <c r="CL125" s="1006"/>
      <c r="CM125" s="1006"/>
      <c r="CN125" s="1006"/>
      <c r="CO125" s="1007"/>
      <c r="CP125" s="928" t="s">
        <v>450</v>
      </c>
      <c r="CQ125" s="896"/>
      <c r="CR125" s="896"/>
      <c r="CS125" s="896"/>
      <c r="CT125" s="896"/>
      <c r="CU125" s="896"/>
      <c r="CV125" s="896"/>
      <c r="CW125" s="896"/>
      <c r="CX125" s="896"/>
      <c r="CY125" s="896"/>
      <c r="CZ125" s="896"/>
      <c r="DA125" s="896"/>
      <c r="DB125" s="896"/>
      <c r="DC125" s="896"/>
      <c r="DD125" s="896"/>
      <c r="DE125" s="896"/>
      <c r="DF125" s="897"/>
      <c r="DG125" s="929" t="s">
        <v>121</v>
      </c>
      <c r="DH125" s="930"/>
      <c r="DI125" s="930"/>
      <c r="DJ125" s="930"/>
      <c r="DK125" s="930"/>
      <c r="DL125" s="930" t="s">
        <v>121</v>
      </c>
      <c r="DM125" s="930"/>
      <c r="DN125" s="930"/>
      <c r="DO125" s="930"/>
      <c r="DP125" s="930"/>
      <c r="DQ125" s="930" t="s">
        <v>121</v>
      </c>
      <c r="DR125" s="930"/>
      <c r="DS125" s="930"/>
      <c r="DT125" s="930"/>
      <c r="DU125" s="930"/>
      <c r="DV125" s="931" t="s">
        <v>121</v>
      </c>
      <c r="DW125" s="931"/>
      <c r="DX125" s="931"/>
      <c r="DY125" s="931"/>
      <c r="DZ125" s="932"/>
    </row>
    <row r="126" spans="1:130" s="230" customFormat="1" ht="26.25" customHeight="1" thickBot="1">
      <c r="A126" s="1056"/>
      <c r="B126" s="948"/>
      <c r="C126" s="921" t="s">
        <v>439</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121</v>
      </c>
      <c r="AB126" s="958"/>
      <c r="AC126" s="958"/>
      <c r="AD126" s="958"/>
      <c r="AE126" s="959"/>
      <c r="AF126" s="960" t="s">
        <v>121</v>
      </c>
      <c r="AG126" s="958"/>
      <c r="AH126" s="958"/>
      <c r="AI126" s="958"/>
      <c r="AJ126" s="959"/>
      <c r="AK126" s="960" t="s">
        <v>121</v>
      </c>
      <c r="AL126" s="958"/>
      <c r="AM126" s="958"/>
      <c r="AN126" s="958"/>
      <c r="AO126" s="959"/>
      <c r="AP126" s="961" t="s">
        <v>121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451</v>
      </c>
      <c r="CQ126" s="922"/>
      <c r="CR126" s="922"/>
      <c r="CS126" s="922"/>
      <c r="CT126" s="922"/>
      <c r="CU126" s="922"/>
      <c r="CV126" s="922"/>
      <c r="CW126" s="922"/>
      <c r="CX126" s="922"/>
      <c r="CY126" s="922"/>
      <c r="CZ126" s="922"/>
      <c r="DA126" s="922"/>
      <c r="DB126" s="922"/>
      <c r="DC126" s="922"/>
      <c r="DD126" s="922"/>
      <c r="DE126" s="922"/>
      <c r="DF126" s="923"/>
      <c r="DG126" s="924" t="s">
        <v>121</v>
      </c>
      <c r="DH126" s="925"/>
      <c r="DI126" s="925"/>
      <c r="DJ126" s="925"/>
      <c r="DK126" s="925"/>
      <c r="DL126" s="925" t="s">
        <v>121</v>
      </c>
      <c r="DM126" s="925"/>
      <c r="DN126" s="925"/>
      <c r="DO126" s="925"/>
      <c r="DP126" s="925"/>
      <c r="DQ126" s="925" t="s">
        <v>121</v>
      </c>
      <c r="DR126" s="925"/>
      <c r="DS126" s="925"/>
      <c r="DT126" s="925"/>
      <c r="DU126" s="925"/>
      <c r="DV126" s="926" t="s">
        <v>121</v>
      </c>
      <c r="DW126" s="926"/>
      <c r="DX126" s="926"/>
      <c r="DY126" s="926"/>
      <c r="DZ126" s="927"/>
    </row>
    <row r="127" spans="1:130" s="230" customFormat="1" ht="26.25" customHeight="1">
      <c r="A127" s="1057"/>
      <c r="B127" s="950"/>
      <c r="C127" s="972" t="s">
        <v>452</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121</v>
      </c>
      <c r="AB127" s="958"/>
      <c r="AC127" s="958"/>
      <c r="AD127" s="958"/>
      <c r="AE127" s="959"/>
      <c r="AF127" s="960" t="s">
        <v>121</v>
      </c>
      <c r="AG127" s="958"/>
      <c r="AH127" s="958"/>
      <c r="AI127" s="958"/>
      <c r="AJ127" s="959"/>
      <c r="AK127" s="960" t="s">
        <v>121</v>
      </c>
      <c r="AL127" s="958"/>
      <c r="AM127" s="958"/>
      <c r="AN127" s="958"/>
      <c r="AO127" s="959"/>
      <c r="AP127" s="961" t="s">
        <v>121</v>
      </c>
      <c r="AQ127" s="962"/>
      <c r="AR127" s="962"/>
      <c r="AS127" s="962"/>
      <c r="AT127" s="963"/>
      <c r="AU127" s="232"/>
      <c r="AV127" s="232"/>
      <c r="AW127" s="232"/>
      <c r="AX127" s="1030" t="s">
        <v>453</v>
      </c>
      <c r="AY127" s="1031"/>
      <c r="AZ127" s="1031"/>
      <c r="BA127" s="1031"/>
      <c r="BB127" s="1031"/>
      <c r="BC127" s="1031"/>
      <c r="BD127" s="1031"/>
      <c r="BE127" s="1032"/>
      <c r="BF127" s="1033" t="s">
        <v>454</v>
      </c>
      <c r="BG127" s="1031"/>
      <c r="BH127" s="1031"/>
      <c r="BI127" s="1031"/>
      <c r="BJ127" s="1031"/>
      <c r="BK127" s="1031"/>
      <c r="BL127" s="1032"/>
      <c r="BM127" s="1033" t="s">
        <v>455</v>
      </c>
      <c r="BN127" s="1031"/>
      <c r="BO127" s="1031"/>
      <c r="BP127" s="1031"/>
      <c r="BQ127" s="1031"/>
      <c r="BR127" s="1031"/>
      <c r="BS127" s="1032"/>
      <c r="BT127" s="1033" t="s">
        <v>456</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457</v>
      </c>
      <c r="CQ127" s="922"/>
      <c r="CR127" s="922"/>
      <c r="CS127" s="922"/>
      <c r="CT127" s="922"/>
      <c r="CU127" s="922"/>
      <c r="CV127" s="922"/>
      <c r="CW127" s="922"/>
      <c r="CX127" s="922"/>
      <c r="CY127" s="922"/>
      <c r="CZ127" s="922"/>
      <c r="DA127" s="922"/>
      <c r="DB127" s="922"/>
      <c r="DC127" s="922"/>
      <c r="DD127" s="922"/>
      <c r="DE127" s="922"/>
      <c r="DF127" s="923"/>
      <c r="DG127" s="924" t="s">
        <v>121</v>
      </c>
      <c r="DH127" s="925"/>
      <c r="DI127" s="925"/>
      <c r="DJ127" s="925"/>
      <c r="DK127" s="925"/>
      <c r="DL127" s="925" t="s">
        <v>121</v>
      </c>
      <c r="DM127" s="925"/>
      <c r="DN127" s="925"/>
      <c r="DO127" s="925"/>
      <c r="DP127" s="925"/>
      <c r="DQ127" s="925" t="s">
        <v>121</v>
      </c>
      <c r="DR127" s="925"/>
      <c r="DS127" s="925"/>
      <c r="DT127" s="925"/>
      <c r="DU127" s="925"/>
      <c r="DV127" s="926" t="s">
        <v>121</v>
      </c>
      <c r="DW127" s="926"/>
      <c r="DX127" s="926"/>
      <c r="DY127" s="926"/>
      <c r="DZ127" s="927"/>
    </row>
    <row r="128" spans="1:130" s="230" customFormat="1" ht="26.25" customHeight="1" thickBot="1">
      <c r="A128" s="1040" t="s">
        <v>458</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459</v>
      </c>
      <c r="X128" s="1042"/>
      <c r="Y128" s="1042"/>
      <c r="Z128" s="1043"/>
      <c r="AA128" s="1044">
        <v>46365</v>
      </c>
      <c r="AB128" s="1045"/>
      <c r="AC128" s="1045"/>
      <c r="AD128" s="1045"/>
      <c r="AE128" s="1046"/>
      <c r="AF128" s="1047">
        <v>44473</v>
      </c>
      <c r="AG128" s="1045"/>
      <c r="AH128" s="1045"/>
      <c r="AI128" s="1045"/>
      <c r="AJ128" s="1046"/>
      <c r="AK128" s="1047">
        <v>38531</v>
      </c>
      <c r="AL128" s="1045"/>
      <c r="AM128" s="1045"/>
      <c r="AN128" s="1045"/>
      <c r="AO128" s="1046"/>
      <c r="AP128" s="1048"/>
      <c r="AQ128" s="1049"/>
      <c r="AR128" s="1049"/>
      <c r="AS128" s="1049"/>
      <c r="AT128" s="1050"/>
      <c r="AU128" s="232"/>
      <c r="AV128" s="232"/>
      <c r="AW128" s="232"/>
      <c r="AX128" s="895" t="s">
        <v>460</v>
      </c>
      <c r="AY128" s="896"/>
      <c r="AZ128" s="896"/>
      <c r="BA128" s="896"/>
      <c r="BB128" s="896"/>
      <c r="BC128" s="896"/>
      <c r="BD128" s="896"/>
      <c r="BE128" s="897"/>
      <c r="BF128" s="1051" t="s">
        <v>121</v>
      </c>
      <c r="BG128" s="1052"/>
      <c r="BH128" s="1052"/>
      <c r="BI128" s="1052"/>
      <c r="BJ128" s="1052"/>
      <c r="BK128" s="1052"/>
      <c r="BL128" s="1053"/>
      <c r="BM128" s="1051">
        <v>14.28</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461</v>
      </c>
      <c r="CQ128" s="726"/>
      <c r="CR128" s="726"/>
      <c r="CS128" s="726"/>
      <c r="CT128" s="726"/>
      <c r="CU128" s="726"/>
      <c r="CV128" s="726"/>
      <c r="CW128" s="726"/>
      <c r="CX128" s="726"/>
      <c r="CY128" s="726"/>
      <c r="CZ128" s="726"/>
      <c r="DA128" s="726"/>
      <c r="DB128" s="726"/>
      <c r="DC128" s="726"/>
      <c r="DD128" s="726"/>
      <c r="DE128" s="726"/>
      <c r="DF128" s="1035"/>
      <c r="DG128" s="1036" t="s">
        <v>121</v>
      </c>
      <c r="DH128" s="1037"/>
      <c r="DI128" s="1037"/>
      <c r="DJ128" s="1037"/>
      <c r="DK128" s="1037"/>
      <c r="DL128" s="1037" t="s">
        <v>121</v>
      </c>
      <c r="DM128" s="1037"/>
      <c r="DN128" s="1037"/>
      <c r="DO128" s="1037"/>
      <c r="DP128" s="1037"/>
      <c r="DQ128" s="1037" t="s">
        <v>121</v>
      </c>
      <c r="DR128" s="1037"/>
      <c r="DS128" s="1037"/>
      <c r="DT128" s="1037"/>
      <c r="DU128" s="1037"/>
      <c r="DV128" s="1038" t="s">
        <v>121</v>
      </c>
      <c r="DW128" s="1038"/>
      <c r="DX128" s="1038"/>
      <c r="DY128" s="1038"/>
      <c r="DZ128" s="1039"/>
    </row>
    <row r="129" spans="1:131" s="230" customFormat="1" ht="26.25" customHeight="1">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462</v>
      </c>
      <c r="X129" s="1070"/>
      <c r="Y129" s="1070"/>
      <c r="Z129" s="1071"/>
      <c r="AA129" s="957">
        <v>6340819</v>
      </c>
      <c r="AB129" s="958"/>
      <c r="AC129" s="958"/>
      <c r="AD129" s="958"/>
      <c r="AE129" s="959"/>
      <c r="AF129" s="960">
        <v>6234373</v>
      </c>
      <c r="AG129" s="958"/>
      <c r="AH129" s="958"/>
      <c r="AI129" s="958"/>
      <c r="AJ129" s="959"/>
      <c r="AK129" s="960">
        <v>6374822</v>
      </c>
      <c r="AL129" s="958"/>
      <c r="AM129" s="958"/>
      <c r="AN129" s="958"/>
      <c r="AO129" s="959"/>
      <c r="AP129" s="1072"/>
      <c r="AQ129" s="1073"/>
      <c r="AR129" s="1073"/>
      <c r="AS129" s="1073"/>
      <c r="AT129" s="1074"/>
      <c r="AU129" s="233"/>
      <c r="AV129" s="233"/>
      <c r="AW129" s="233"/>
      <c r="AX129" s="1064" t="s">
        <v>463</v>
      </c>
      <c r="AY129" s="922"/>
      <c r="AZ129" s="922"/>
      <c r="BA129" s="922"/>
      <c r="BB129" s="922"/>
      <c r="BC129" s="922"/>
      <c r="BD129" s="922"/>
      <c r="BE129" s="923"/>
      <c r="BF129" s="1065" t="s">
        <v>121</v>
      </c>
      <c r="BG129" s="1066"/>
      <c r="BH129" s="1066"/>
      <c r="BI129" s="1066"/>
      <c r="BJ129" s="1066"/>
      <c r="BK129" s="1066"/>
      <c r="BL129" s="1067"/>
      <c r="BM129" s="1065">
        <v>19.28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3" t="s">
        <v>464</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465</v>
      </c>
      <c r="X130" s="1070"/>
      <c r="Y130" s="1070"/>
      <c r="Z130" s="1071"/>
      <c r="AA130" s="957">
        <v>674439</v>
      </c>
      <c r="AB130" s="958"/>
      <c r="AC130" s="958"/>
      <c r="AD130" s="958"/>
      <c r="AE130" s="959"/>
      <c r="AF130" s="960">
        <v>668515</v>
      </c>
      <c r="AG130" s="958"/>
      <c r="AH130" s="958"/>
      <c r="AI130" s="958"/>
      <c r="AJ130" s="959"/>
      <c r="AK130" s="960">
        <v>648849</v>
      </c>
      <c r="AL130" s="958"/>
      <c r="AM130" s="958"/>
      <c r="AN130" s="958"/>
      <c r="AO130" s="959"/>
      <c r="AP130" s="1072"/>
      <c r="AQ130" s="1073"/>
      <c r="AR130" s="1073"/>
      <c r="AS130" s="1073"/>
      <c r="AT130" s="1074"/>
      <c r="AU130" s="233"/>
      <c r="AV130" s="233"/>
      <c r="AW130" s="233"/>
      <c r="AX130" s="1064" t="s">
        <v>466</v>
      </c>
      <c r="AY130" s="922"/>
      <c r="AZ130" s="922"/>
      <c r="BA130" s="922"/>
      <c r="BB130" s="922"/>
      <c r="BC130" s="922"/>
      <c r="BD130" s="922"/>
      <c r="BE130" s="923"/>
      <c r="BF130" s="1100">
        <v>5.4</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467</v>
      </c>
      <c r="X131" s="1107"/>
      <c r="Y131" s="1107"/>
      <c r="Z131" s="1108"/>
      <c r="AA131" s="1003">
        <v>5666380</v>
      </c>
      <c r="AB131" s="985"/>
      <c r="AC131" s="985"/>
      <c r="AD131" s="985"/>
      <c r="AE131" s="986"/>
      <c r="AF131" s="984">
        <v>5565858</v>
      </c>
      <c r="AG131" s="985"/>
      <c r="AH131" s="985"/>
      <c r="AI131" s="985"/>
      <c r="AJ131" s="986"/>
      <c r="AK131" s="984">
        <v>5725973</v>
      </c>
      <c r="AL131" s="985"/>
      <c r="AM131" s="985"/>
      <c r="AN131" s="985"/>
      <c r="AO131" s="986"/>
      <c r="AP131" s="1109"/>
      <c r="AQ131" s="1110"/>
      <c r="AR131" s="1110"/>
      <c r="AS131" s="1110"/>
      <c r="AT131" s="1111"/>
      <c r="AU131" s="233"/>
      <c r="AV131" s="233"/>
      <c r="AW131" s="233"/>
      <c r="AX131" s="1082" t="s">
        <v>468</v>
      </c>
      <c r="AY131" s="726"/>
      <c r="AZ131" s="726"/>
      <c r="BA131" s="726"/>
      <c r="BB131" s="726"/>
      <c r="BC131" s="726"/>
      <c r="BD131" s="726"/>
      <c r="BE131" s="1035"/>
      <c r="BF131" s="1083">
        <v>11.4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89" t="s">
        <v>469</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470</v>
      </c>
      <c r="W132" s="1093"/>
      <c r="X132" s="1093"/>
      <c r="Y132" s="1093"/>
      <c r="Z132" s="1094"/>
      <c r="AA132" s="1095">
        <v>4.7962543990000004</v>
      </c>
      <c r="AB132" s="1096"/>
      <c r="AC132" s="1096"/>
      <c r="AD132" s="1096"/>
      <c r="AE132" s="1097"/>
      <c r="AF132" s="1098">
        <v>5.2375931979999999</v>
      </c>
      <c r="AG132" s="1096"/>
      <c r="AH132" s="1096"/>
      <c r="AI132" s="1096"/>
      <c r="AJ132" s="1097"/>
      <c r="AK132" s="1098">
        <v>6.2740079279999996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471</v>
      </c>
      <c r="W133" s="1076"/>
      <c r="X133" s="1076"/>
      <c r="Y133" s="1076"/>
      <c r="Z133" s="1077"/>
      <c r="AA133" s="1078">
        <v>5.0999999999999996</v>
      </c>
      <c r="AB133" s="1079"/>
      <c r="AC133" s="1079"/>
      <c r="AD133" s="1079"/>
      <c r="AE133" s="1080"/>
      <c r="AF133" s="1078">
        <v>4.9000000000000004</v>
      </c>
      <c r="AG133" s="1079"/>
      <c r="AH133" s="1079"/>
      <c r="AI133" s="1079"/>
      <c r="AJ133" s="1080"/>
      <c r="AK133" s="1078">
        <v>5.4</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RzMD2qK7IGXr3DlrGzfvUbA+AIp6xHpKoy8pfL3DDGNNLwoyQUzkMq47z8wkknkaGFl8eXC3lmYMdCaFWPUvQ==" saltValue="AlrpVlrppeQdLVs2aq/M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7CQ8a6aLVVV+Xf86qC0PfrqsCKP9BDYSz9VZUQ9zl9niJeE7TKJibV2/quDN9Psci16ati9BdcW2VU0GmWCtmQ==" saltValue="brj/spYYPNpqQOkQ5ghQ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Arg24C8y93zOnUXWynHe3TQPwBSmLQkAoo7LZZW2EJQAXRNtRUCM5L/n0+ZVOo3cXvg24VpVn4D/9CP+urG7w==" saltValue="wa14mAUGjZJbeIEZpuJT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475</v>
      </c>
      <c r="AP7" s="272"/>
      <c r="AQ7" s="273" t="s">
        <v>476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477</v>
      </c>
      <c r="AQ8" s="279" t="s">
        <v>478</v>
      </c>
      <c r="AR8" s="280" t="s">
        <v>479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480</v>
      </c>
      <c r="AL9" s="1116"/>
      <c r="AM9" s="1116"/>
      <c r="AN9" s="1117"/>
      <c r="AO9" s="281">
        <v>1478178</v>
      </c>
      <c r="AP9" s="281">
        <v>53458</v>
      </c>
      <c r="AQ9" s="282">
        <v>67248</v>
      </c>
      <c r="AR9" s="283">
        <v>-20.5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481</v>
      </c>
      <c r="AL10" s="1116"/>
      <c r="AM10" s="1116"/>
      <c r="AN10" s="1117"/>
      <c r="AO10" s="284">
        <v>327879</v>
      </c>
      <c r="AP10" s="284">
        <v>11858</v>
      </c>
      <c r="AQ10" s="285">
        <v>9038</v>
      </c>
      <c r="AR10" s="286">
        <v>31.2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482</v>
      </c>
      <c r="AL11" s="1116"/>
      <c r="AM11" s="1116"/>
      <c r="AN11" s="1117"/>
      <c r="AO11" s="284" t="s">
        <v>483</v>
      </c>
      <c r="AP11" s="284" t="s">
        <v>483</v>
      </c>
      <c r="AQ11" s="285">
        <v>320</v>
      </c>
      <c r="AR11" s="286" t="s">
        <v>483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484</v>
      </c>
      <c r="AL12" s="1116"/>
      <c r="AM12" s="1116"/>
      <c r="AN12" s="1117"/>
      <c r="AO12" s="284" t="s">
        <v>483</v>
      </c>
      <c r="AP12" s="284" t="s">
        <v>483</v>
      </c>
      <c r="AQ12" s="285">
        <v>22</v>
      </c>
      <c r="AR12" s="286" t="s">
        <v>483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485</v>
      </c>
      <c r="AL13" s="1116"/>
      <c r="AM13" s="1116"/>
      <c r="AN13" s="1117"/>
      <c r="AO13" s="284">
        <v>55875</v>
      </c>
      <c r="AP13" s="284">
        <v>2021</v>
      </c>
      <c r="AQ13" s="285">
        <v>2764</v>
      </c>
      <c r="AR13" s="286">
        <v>-26.9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486</v>
      </c>
      <c r="AL14" s="1116"/>
      <c r="AM14" s="1116"/>
      <c r="AN14" s="1117"/>
      <c r="AO14" s="284">
        <v>17000</v>
      </c>
      <c r="AP14" s="284">
        <v>615</v>
      </c>
      <c r="AQ14" s="285">
        <v>1165</v>
      </c>
      <c r="AR14" s="286">
        <v>-47.2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487</v>
      </c>
      <c r="AL15" s="1119"/>
      <c r="AM15" s="1119"/>
      <c r="AN15" s="1120"/>
      <c r="AO15" s="284">
        <v>-31061</v>
      </c>
      <c r="AP15" s="284">
        <v>-1123</v>
      </c>
      <c r="AQ15" s="285">
        <v>-3941</v>
      </c>
      <c r="AR15" s="286">
        <v>-71.5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1847871</v>
      </c>
      <c r="AP16" s="284">
        <v>66828</v>
      </c>
      <c r="AQ16" s="285">
        <v>76616</v>
      </c>
      <c r="AR16" s="286">
        <v>-12.8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492</v>
      </c>
      <c r="AL21" s="1122"/>
      <c r="AM21" s="1122"/>
      <c r="AN21" s="1123"/>
      <c r="AO21" s="297">
        <v>5.93</v>
      </c>
      <c r="AP21" s="298">
        <v>6.73</v>
      </c>
      <c r="AQ21" s="299">
        <v>-0.8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493</v>
      </c>
      <c r="AL22" s="1122"/>
      <c r="AM22" s="1122"/>
      <c r="AN22" s="1123"/>
      <c r="AO22" s="302">
        <v>95.4</v>
      </c>
      <c r="AP22" s="303">
        <v>96.9</v>
      </c>
      <c r="AQ22" s="304">
        <v>-1.5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2" t="s">
        <v>494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c r="A27" s="309"/>
      <c r="AO27" s="262"/>
      <c r="AP27" s="262"/>
      <c r="AQ27" s="262"/>
      <c r="AR27" s="262"/>
      <c r="AS27" s="262"/>
      <c r="AT27" s="262"/>
    </row>
    <row r="28" spans="1:46" ht="17.2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475</v>
      </c>
      <c r="AP30" s="272"/>
      <c r="AQ30" s="273" t="s">
        <v>476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477</v>
      </c>
      <c r="AQ31" s="279" t="s">
        <v>478</v>
      </c>
      <c r="AR31" s="280" t="s">
        <v>479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497</v>
      </c>
      <c r="AL32" s="1130"/>
      <c r="AM32" s="1130"/>
      <c r="AN32" s="1131"/>
      <c r="AO32" s="312">
        <v>768315</v>
      </c>
      <c r="AP32" s="312">
        <v>27786</v>
      </c>
      <c r="AQ32" s="313">
        <v>33390</v>
      </c>
      <c r="AR32" s="314">
        <v>-16.8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498</v>
      </c>
      <c r="AL33" s="1130"/>
      <c r="AM33" s="1130"/>
      <c r="AN33" s="1131"/>
      <c r="AO33" s="312" t="s">
        <v>483</v>
      </c>
      <c r="AP33" s="312" t="s">
        <v>483</v>
      </c>
      <c r="AQ33" s="313" t="s">
        <v>483</v>
      </c>
      <c r="AR33" s="314" t="s">
        <v>483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499</v>
      </c>
      <c r="AL34" s="1130"/>
      <c r="AM34" s="1130"/>
      <c r="AN34" s="1131"/>
      <c r="AO34" s="312" t="s">
        <v>483</v>
      </c>
      <c r="AP34" s="312" t="s">
        <v>483</v>
      </c>
      <c r="AQ34" s="313" t="s">
        <v>483</v>
      </c>
      <c r="AR34" s="314" t="s">
        <v>483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500</v>
      </c>
      <c r="AL35" s="1130"/>
      <c r="AM35" s="1130"/>
      <c r="AN35" s="1131"/>
      <c r="AO35" s="312">
        <v>231380</v>
      </c>
      <c r="AP35" s="312">
        <v>8368</v>
      </c>
      <c r="AQ35" s="313">
        <v>8851</v>
      </c>
      <c r="AR35" s="314">
        <v>-5.5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501</v>
      </c>
      <c r="AL36" s="1130"/>
      <c r="AM36" s="1130"/>
      <c r="AN36" s="1131"/>
      <c r="AO36" s="312">
        <v>46850</v>
      </c>
      <c r="AP36" s="312">
        <v>1694</v>
      </c>
      <c r="AQ36" s="313">
        <v>2033</v>
      </c>
      <c r="AR36" s="314">
        <v>-16.7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502</v>
      </c>
      <c r="AL37" s="1130"/>
      <c r="AM37" s="1130"/>
      <c r="AN37" s="1131"/>
      <c r="AO37" s="312" t="s">
        <v>483</v>
      </c>
      <c r="AP37" s="312" t="s">
        <v>483</v>
      </c>
      <c r="AQ37" s="313">
        <v>640</v>
      </c>
      <c r="AR37" s="314" t="s">
        <v>483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503</v>
      </c>
      <c r="AL38" s="1133"/>
      <c r="AM38" s="1133"/>
      <c r="AN38" s="1134"/>
      <c r="AO38" s="315">
        <v>83</v>
      </c>
      <c r="AP38" s="315">
        <v>3</v>
      </c>
      <c r="AQ38" s="316">
        <v>1</v>
      </c>
      <c r="AR38" s="304">
        <v>200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504</v>
      </c>
      <c r="AL39" s="1133"/>
      <c r="AM39" s="1133"/>
      <c r="AN39" s="1134"/>
      <c r="AO39" s="312">
        <v>-38531</v>
      </c>
      <c r="AP39" s="312">
        <v>-1393</v>
      </c>
      <c r="AQ39" s="313">
        <v>-3025</v>
      </c>
      <c r="AR39" s="314">
        <v>-54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505</v>
      </c>
      <c r="AL40" s="1130"/>
      <c r="AM40" s="1130"/>
      <c r="AN40" s="1131"/>
      <c r="AO40" s="312">
        <v>-648849</v>
      </c>
      <c r="AP40" s="312">
        <v>-23466</v>
      </c>
      <c r="AQ40" s="313">
        <v>-26876</v>
      </c>
      <c r="AR40" s="314">
        <v>-12.7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359248</v>
      </c>
      <c r="AP41" s="312">
        <v>12992</v>
      </c>
      <c r="AQ41" s="313">
        <v>15015</v>
      </c>
      <c r="AR41" s="314">
        <v>-13.5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475</v>
      </c>
      <c r="AN49" s="1126" t="s">
        <v>508</v>
      </c>
      <c r="AO49" s="1127"/>
      <c r="AP49" s="1127"/>
      <c r="AQ49" s="1127"/>
      <c r="AR49" s="1128"/>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509</v>
      </c>
      <c r="AO50" s="329" t="s">
        <v>510</v>
      </c>
      <c r="AP50" s="330" t="s">
        <v>511</v>
      </c>
      <c r="AQ50" s="331" t="s">
        <v>512</v>
      </c>
      <c r="AR50" s="332" t="s">
        <v>513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1189776</v>
      </c>
      <c r="AN51" s="334">
        <v>42263</v>
      </c>
      <c r="AO51" s="335">
        <v>50.1</v>
      </c>
      <c r="AP51" s="336">
        <v>51264</v>
      </c>
      <c r="AQ51" s="337">
        <v>8.1999999999999993</v>
      </c>
      <c r="AR51" s="338">
        <v>41.9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512701</v>
      </c>
      <c r="AN52" s="342">
        <v>18212</v>
      </c>
      <c r="AO52" s="343">
        <v>21.8</v>
      </c>
      <c r="AP52" s="344">
        <v>26040</v>
      </c>
      <c r="AQ52" s="345">
        <v>4.5</v>
      </c>
      <c r="AR52" s="346">
        <v>17.3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1159373</v>
      </c>
      <c r="AN53" s="334">
        <v>41421</v>
      </c>
      <c r="AO53" s="335">
        <v>-2</v>
      </c>
      <c r="AP53" s="336">
        <v>52068</v>
      </c>
      <c r="AQ53" s="337">
        <v>1.6</v>
      </c>
      <c r="AR53" s="338">
        <v>-3.6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439919</v>
      </c>
      <c r="AN54" s="342">
        <v>15717</v>
      </c>
      <c r="AO54" s="343">
        <v>-13.7</v>
      </c>
      <c r="AP54" s="344">
        <v>26936</v>
      </c>
      <c r="AQ54" s="345">
        <v>3.4</v>
      </c>
      <c r="AR54" s="346">
        <v>-17.100000000000001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1224380</v>
      </c>
      <c r="AN55" s="334">
        <v>43875</v>
      </c>
      <c r="AO55" s="335">
        <v>5.9</v>
      </c>
      <c r="AP55" s="336">
        <v>47161</v>
      </c>
      <c r="AQ55" s="337">
        <v>-9.4</v>
      </c>
      <c r="AR55" s="338">
        <v>15.3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344382</v>
      </c>
      <c r="AN56" s="342">
        <v>12341</v>
      </c>
      <c r="AO56" s="343">
        <v>-21.5</v>
      </c>
      <c r="AP56" s="344">
        <v>24595</v>
      </c>
      <c r="AQ56" s="345">
        <v>-8.6999999999999993</v>
      </c>
      <c r="AR56" s="346">
        <v>-12.8</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1089114</v>
      </c>
      <c r="AN57" s="334">
        <v>39163</v>
      </c>
      <c r="AO57" s="335">
        <v>-10.7</v>
      </c>
      <c r="AP57" s="336">
        <v>43423</v>
      </c>
      <c r="AQ57" s="337">
        <v>-7.9</v>
      </c>
      <c r="AR57" s="338">
        <v>-2.8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357879</v>
      </c>
      <c r="AN58" s="342">
        <v>12869</v>
      </c>
      <c r="AO58" s="343">
        <v>4.3</v>
      </c>
      <c r="AP58" s="344">
        <v>22207</v>
      </c>
      <c r="AQ58" s="345">
        <v>-9.6999999999999993</v>
      </c>
      <c r="AR58" s="346">
        <v>14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1124481</v>
      </c>
      <c r="AN59" s="334">
        <v>40667</v>
      </c>
      <c r="AO59" s="335">
        <v>3.8</v>
      </c>
      <c r="AP59" s="336">
        <v>45265</v>
      </c>
      <c r="AQ59" s="337">
        <v>4.2</v>
      </c>
      <c r="AR59" s="338">
        <v>-0.4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359252</v>
      </c>
      <c r="AN60" s="342">
        <v>12992</v>
      </c>
      <c r="AO60" s="343">
        <v>1</v>
      </c>
      <c r="AP60" s="344">
        <v>22600</v>
      </c>
      <c r="AQ60" s="345">
        <v>1.8</v>
      </c>
      <c r="AR60" s="346">
        <v>-0.8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1157425</v>
      </c>
      <c r="AN61" s="349">
        <v>41478</v>
      </c>
      <c r="AO61" s="350">
        <v>9.4</v>
      </c>
      <c r="AP61" s="351">
        <v>47836</v>
      </c>
      <c r="AQ61" s="352">
        <v>-0.7</v>
      </c>
      <c r="AR61" s="338">
        <v>10.1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402827</v>
      </c>
      <c r="AN62" s="342">
        <v>14426</v>
      </c>
      <c r="AO62" s="343">
        <v>-1.6</v>
      </c>
      <c r="AP62" s="344">
        <v>24476</v>
      </c>
      <c r="AQ62" s="345">
        <v>-1.7</v>
      </c>
      <c r="AR62" s="346">
        <v>0.1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umnK19XjInaaKkKs6AqQEaMjimP5lpIGSqnm/MClGjHAfZBYApRWHQ4UxF+T+O+RIp2fNbVcXxsjyYxZrb4VIg==" saltValue="U4OG02gshH9dnYutKBII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472</v>
      </c>
    </row>
    <row r="121" spans="125:125" ht="13.5" hidden="1" customHeight="1">
      <c r="DU121" s="259"/>
    </row>
  </sheetData>
  <sheetProtection algorithmName="SHA-512" hashValue="yLbBDyAlEhrYCkKe8QZGqCknM7R46LyYdeTebMHqNLWF0wn2oY2wrFa5W9LXF2C/nh0fzaMRU7NxrqdpfuXIUw==" saltValue="yVDUuOevWbTTecYYjCt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472</v>
      </c>
    </row>
  </sheetData>
  <sheetProtection algorithmName="SHA-512" hashValue="06v8+LNObOcrO/zjaaji4pLJxhAaY9l7usLjZOV/TpqPT7iraV59mLilsCH3vKXdFkxtzzptP0bMNEyZLubvxg==" saltValue="5fyy/ml8vWnNT53DUFbG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8" t="s">
        <v>3</v>
      </c>
      <c r="D47" s="1138"/>
      <c r="E47" s="1139"/>
      <c r="F47" s="11">
        <v>39.1</v>
      </c>
      <c r="G47" s="12">
        <v>34.72</v>
      </c>
      <c r="H47" s="12">
        <v>35.76</v>
      </c>
      <c r="I47" s="12">
        <v>36.54</v>
      </c>
      <c r="J47" s="13">
        <v>35.83</v>
      </c>
    </row>
    <row r="48" spans="2:10" ht="57.75" customHeight="1">
      <c r="B48" s="14"/>
      <c r="C48" s="1140" t="s">
        <v>4</v>
      </c>
      <c r="D48" s="1140"/>
      <c r="E48" s="1141"/>
      <c r="F48" s="15">
        <v>5.77</v>
      </c>
      <c r="G48" s="16">
        <v>6.62</v>
      </c>
      <c r="H48" s="16">
        <v>9.76</v>
      </c>
      <c r="I48" s="16">
        <v>9.7100000000000009</v>
      </c>
      <c r="J48" s="17">
        <v>11</v>
      </c>
    </row>
    <row r="49" spans="2:10" ht="57.75" customHeight="1" thickBot="1">
      <c r="B49" s="18"/>
      <c r="C49" s="1142" t="s">
        <v>5</v>
      </c>
      <c r="D49" s="1142"/>
      <c r="E49" s="1143"/>
      <c r="F49" s="19" t="s">
        <v>527</v>
      </c>
      <c r="G49" s="20" t="s">
        <v>528</v>
      </c>
      <c r="H49" s="20">
        <v>3.56</v>
      </c>
      <c r="I49" s="20" t="s">
        <v>529</v>
      </c>
      <c r="J49" s="21" t="s">
        <v>530</v>
      </c>
    </row>
    <row r="50" spans="2:10"/>
  </sheetData>
  <sheetProtection algorithmName="SHA-512" hashValue="iwusmJhROe+ffqtMt9hnX6Le4oe8PRh4ijgSLcDrNFQhbP3m5+y04aAMrJT/DhG3aSLAYgm3mtayVZasiGwr1g==" saltValue="AIW7l2x6r4dTa1Q9KCrx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0" t="s">
        <v>531</v>
      </c>
      <c r="D34" s="1150"/>
      <c r="E34" s="1151"/>
      <c r="F34" s="32">
        <v>5.76</v>
      </c>
      <c r="G34" s="33">
        <v>6.61</v>
      </c>
      <c r="H34" s="33">
        <v>9.76</v>
      </c>
      <c r="I34" s="33">
        <v>9.7100000000000009</v>
      </c>
      <c r="J34" s="34">
        <v>11</v>
      </c>
      <c r="K34" s="22"/>
      <c r="L34" s="22"/>
      <c r="M34" s="22"/>
      <c r="N34" s="22"/>
      <c r="O34" s="22"/>
      <c r="P34" s="22"/>
    </row>
    <row r="35" spans="1:16" ht="39" customHeight="1">
      <c r="A35" s="22"/>
      <c r="B35" s="35"/>
      <c r="C35" s="1144" t="s">
        <v>532</v>
      </c>
      <c r="D35" s="1145"/>
      <c r="E35" s="1146"/>
      <c r="F35" s="36">
        <v>4.43</v>
      </c>
      <c r="G35" s="37">
        <v>5.05</v>
      </c>
      <c r="H35" s="37">
        <v>4.99</v>
      </c>
      <c r="I35" s="37">
        <v>5.42</v>
      </c>
      <c r="J35" s="38">
        <v>4.4000000000000004</v>
      </c>
      <c r="K35" s="22"/>
      <c r="L35" s="22"/>
      <c r="M35" s="22"/>
      <c r="N35" s="22"/>
      <c r="O35" s="22"/>
      <c r="P35" s="22"/>
    </row>
    <row r="36" spans="1:16" ht="39" customHeight="1">
      <c r="A36" s="22"/>
      <c r="B36" s="35"/>
      <c r="C36" s="1144" t="s">
        <v>533</v>
      </c>
      <c r="D36" s="1145"/>
      <c r="E36" s="1146"/>
      <c r="F36" s="36">
        <v>1.34</v>
      </c>
      <c r="G36" s="37">
        <v>0.79</v>
      </c>
      <c r="H36" s="37">
        <v>1.29</v>
      </c>
      <c r="I36" s="37">
        <v>0.85</v>
      </c>
      <c r="J36" s="38">
        <v>0.59</v>
      </c>
      <c r="K36" s="22"/>
      <c r="L36" s="22"/>
      <c r="M36" s="22"/>
      <c r="N36" s="22"/>
      <c r="O36" s="22"/>
      <c r="P36" s="22"/>
    </row>
    <row r="37" spans="1:16" ht="39" customHeight="1">
      <c r="A37" s="22"/>
      <c r="B37" s="35"/>
      <c r="C37" s="1144" t="s">
        <v>534</v>
      </c>
      <c r="D37" s="1145"/>
      <c r="E37" s="1146"/>
      <c r="F37" s="36">
        <v>0.21</v>
      </c>
      <c r="G37" s="37">
        <v>0.25</v>
      </c>
      <c r="H37" s="37">
        <v>0.28000000000000003</v>
      </c>
      <c r="I37" s="37">
        <v>0.32</v>
      </c>
      <c r="J37" s="38">
        <v>0.31</v>
      </c>
      <c r="K37" s="22"/>
      <c r="L37" s="22"/>
      <c r="M37" s="22"/>
      <c r="N37" s="22"/>
      <c r="O37" s="22"/>
      <c r="P37" s="22"/>
    </row>
    <row r="38" spans="1:16" ht="39" customHeight="1">
      <c r="A38" s="22"/>
      <c r="B38" s="35"/>
      <c r="C38" s="1144"/>
      <c r="D38" s="1145"/>
      <c r="E38" s="1146"/>
      <c r="F38" s="36"/>
      <c r="G38" s="37"/>
      <c r="H38" s="37"/>
      <c r="I38" s="37"/>
      <c r="J38" s="38"/>
      <c r="K38" s="22"/>
      <c r="L38" s="22"/>
      <c r="M38" s="22"/>
      <c r="N38" s="22"/>
      <c r="O38" s="22"/>
      <c r="P38" s="22"/>
    </row>
    <row r="39" spans="1:16" ht="39" customHeight="1">
      <c r="A39" s="22"/>
      <c r="B39" s="35"/>
      <c r="C39" s="1144"/>
      <c r="D39" s="1145"/>
      <c r="E39" s="1146"/>
      <c r="F39" s="36"/>
      <c r="G39" s="37"/>
      <c r="H39" s="37"/>
      <c r="I39" s="37"/>
      <c r="J39" s="38"/>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535</v>
      </c>
      <c r="D42" s="1145"/>
      <c r="E42" s="1146"/>
      <c r="F42" s="36" t="s">
        <v>483</v>
      </c>
      <c r="G42" s="37" t="s">
        <v>483</v>
      </c>
      <c r="H42" s="37" t="s">
        <v>483</v>
      </c>
      <c r="I42" s="37" t="s">
        <v>483</v>
      </c>
      <c r="J42" s="38" t="s">
        <v>483</v>
      </c>
      <c r="K42" s="22"/>
      <c r="L42" s="22"/>
      <c r="M42" s="22"/>
      <c r="N42" s="22"/>
      <c r="O42" s="22"/>
      <c r="P42" s="22"/>
    </row>
    <row r="43" spans="1:16" ht="39" customHeight="1" thickBot="1">
      <c r="A43" s="22"/>
      <c r="B43" s="40"/>
      <c r="C43" s="1147" t="s">
        <v>536</v>
      </c>
      <c r="D43" s="1148"/>
      <c r="E43" s="1149"/>
      <c r="F43" s="41" t="s">
        <v>483</v>
      </c>
      <c r="G43" s="42" t="s">
        <v>483</v>
      </c>
      <c r="H43" s="42" t="s">
        <v>483</v>
      </c>
      <c r="I43" s="42" t="s">
        <v>483</v>
      </c>
      <c r="J43" s="43" t="s">
        <v>483</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JZELETQV7uMJJiI5+8BJgkVLmrWyg9sCIvTNoEQAbLVwejj53925b/7cVdH7OLjgTkJnMFmjwPCe8ZZxLouNQ==" saltValue="ICXYkYXxNqiDBeI6RzFL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2" t="s">
        <v>9</v>
      </c>
      <c r="C45" s="1153"/>
      <c r="D45" s="58"/>
      <c r="E45" s="1158" t="s">
        <v>10</v>
      </c>
      <c r="F45" s="1158"/>
      <c r="G45" s="1158"/>
      <c r="H45" s="1158"/>
      <c r="I45" s="1158"/>
      <c r="J45" s="1159"/>
      <c r="K45" s="59">
        <v>645</v>
      </c>
      <c r="L45" s="60">
        <v>672</v>
      </c>
      <c r="M45" s="60">
        <v>702</v>
      </c>
      <c r="N45" s="60">
        <v>745</v>
      </c>
      <c r="O45" s="61">
        <v>768</v>
      </c>
      <c r="P45" s="48"/>
      <c r="Q45" s="48"/>
      <c r="R45" s="48"/>
      <c r="S45" s="48"/>
      <c r="T45" s="48"/>
      <c r="U45" s="48"/>
    </row>
    <row r="46" spans="1:21" ht="30.75" customHeight="1">
      <c r="A46" s="48"/>
      <c r="B46" s="1154"/>
      <c r="C46" s="1155"/>
      <c r="D46" s="62"/>
      <c r="E46" s="1160" t="s">
        <v>11</v>
      </c>
      <c r="F46" s="1160"/>
      <c r="G46" s="1160"/>
      <c r="H46" s="1160"/>
      <c r="I46" s="1160"/>
      <c r="J46" s="1161"/>
      <c r="K46" s="63" t="s">
        <v>483</v>
      </c>
      <c r="L46" s="64" t="s">
        <v>483</v>
      </c>
      <c r="M46" s="64" t="s">
        <v>483</v>
      </c>
      <c r="N46" s="64" t="s">
        <v>483</v>
      </c>
      <c r="O46" s="65" t="s">
        <v>483</v>
      </c>
      <c r="P46" s="48"/>
      <c r="Q46" s="48"/>
      <c r="R46" s="48"/>
      <c r="S46" s="48"/>
      <c r="T46" s="48"/>
      <c r="U46" s="48"/>
    </row>
    <row r="47" spans="1:21" ht="30.75" customHeight="1">
      <c r="A47" s="48"/>
      <c r="B47" s="1154"/>
      <c r="C47" s="1155"/>
      <c r="D47" s="62"/>
      <c r="E47" s="1160" t="s">
        <v>12</v>
      </c>
      <c r="F47" s="1160"/>
      <c r="G47" s="1160"/>
      <c r="H47" s="1160"/>
      <c r="I47" s="1160"/>
      <c r="J47" s="1161"/>
      <c r="K47" s="63" t="s">
        <v>483</v>
      </c>
      <c r="L47" s="64" t="s">
        <v>483</v>
      </c>
      <c r="M47" s="64" t="s">
        <v>483</v>
      </c>
      <c r="N47" s="64" t="s">
        <v>483</v>
      </c>
      <c r="O47" s="65" t="s">
        <v>483</v>
      </c>
      <c r="P47" s="48"/>
      <c r="Q47" s="48"/>
      <c r="R47" s="48"/>
      <c r="S47" s="48"/>
      <c r="T47" s="48"/>
      <c r="U47" s="48"/>
    </row>
    <row r="48" spans="1:21" ht="30.75" customHeight="1">
      <c r="A48" s="48"/>
      <c r="B48" s="1154"/>
      <c r="C48" s="1155"/>
      <c r="D48" s="62"/>
      <c r="E48" s="1160" t="s">
        <v>13</v>
      </c>
      <c r="F48" s="1160"/>
      <c r="G48" s="1160"/>
      <c r="H48" s="1160"/>
      <c r="I48" s="1160"/>
      <c r="J48" s="1161"/>
      <c r="K48" s="63">
        <v>272</v>
      </c>
      <c r="L48" s="64">
        <v>216</v>
      </c>
      <c r="M48" s="64">
        <v>213</v>
      </c>
      <c r="N48" s="64">
        <v>209</v>
      </c>
      <c r="O48" s="65">
        <v>231</v>
      </c>
      <c r="P48" s="48"/>
      <c r="Q48" s="48"/>
      <c r="R48" s="48"/>
      <c r="S48" s="48"/>
      <c r="T48" s="48"/>
      <c r="U48" s="48"/>
    </row>
    <row r="49" spans="1:21" ht="30.75" customHeight="1">
      <c r="A49" s="48"/>
      <c r="B49" s="1154"/>
      <c r="C49" s="1155"/>
      <c r="D49" s="62"/>
      <c r="E49" s="1160" t="s">
        <v>14</v>
      </c>
      <c r="F49" s="1160"/>
      <c r="G49" s="1160"/>
      <c r="H49" s="1160"/>
      <c r="I49" s="1160"/>
      <c r="J49" s="1161"/>
      <c r="K49" s="63">
        <v>93</v>
      </c>
      <c r="L49" s="64">
        <v>93</v>
      </c>
      <c r="M49" s="64">
        <v>78</v>
      </c>
      <c r="N49" s="64">
        <v>50</v>
      </c>
      <c r="O49" s="65">
        <v>47</v>
      </c>
      <c r="P49" s="48"/>
      <c r="Q49" s="48"/>
      <c r="R49" s="48"/>
      <c r="S49" s="48"/>
      <c r="T49" s="48"/>
      <c r="U49" s="48"/>
    </row>
    <row r="50" spans="1:21" ht="30.75" customHeight="1">
      <c r="A50" s="48"/>
      <c r="B50" s="1154"/>
      <c r="C50" s="1155"/>
      <c r="D50" s="62"/>
      <c r="E50" s="1160" t="s">
        <v>15</v>
      </c>
      <c r="F50" s="1160"/>
      <c r="G50" s="1160"/>
      <c r="H50" s="1160"/>
      <c r="I50" s="1160"/>
      <c r="J50" s="1161"/>
      <c r="K50" s="63" t="s">
        <v>483</v>
      </c>
      <c r="L50" s="64" t="s">
        <v>483</v>
      </c>
      <c r="M50" s="64" t="s">
        <v>483</v>
      </c>
      <c r="N50" s="64" t="s">
        <v>483</v>
      </c>
      <c r="O50" s="65" t="s">
        <v>483</v>
      </c>
      <c r="P50" s="48"/>
      <c r="Q50" s="48"/>
      <c r="R50" s="48"/>
      <c r="S50" s="48"/>
      <c r="T50" s="48"/>
      <c r="U50" s="48"/>
    </row>
    <row r="51" spans="1:21" ht="30.75" customHeight="1">
      <c r="A51" s="48"/>
      <c r="B51" s="1156"/>
      <c r="C51" s="1157"/>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c r="A52" s="48"/>
      <c r="B52" s="1162" t="s">
        <v>17</v>
      </c>
      <c r="C52" s="1163"/>
      <c r="D52" s="66"/>
      <c r="E52" s="1160" t="s">
        <v>18</v>
      </c>
      <c r="F52" s="1160"/>
      <c r="G52" s="1160"/>
      <c r="H52" s="1160"/>
      <c r="I52" s="1160"/>
      <c r="J52" s="1161"/>
      <c r="K52" s="63">
        <v>706</v>
      </c>
      <c r="L52" s="64">
        <v>731</v>
      </c>
      <c r="M52" s="64">
        <v>720</v>
      </c>
      <c r="N52" s="64">
        <v>712</v>
      </c>
      <c r="O52" s="65">
        <v>688</v>
      </c>
      <c r="P52" s="48"/>
      <c r="Q52" s="48"/>
      <c r="R52" s="48"/>
      <c r="S52" s="48"/>
      <c r="T52" s="48"/>
      <c r="U52" s="48"/>
    </row>
    <row r="53" spans="1:21" ht="30.75" customHeight="1" thickBot="1">
      <c r="A53" s="48"/>
      <c r="B53" s="1164" t="s">
        <v>19</v>
      </c>
      <c r="C53" s="1165"/>
      <c r="D53" s="67"/>
      <c r="E53" s="1166" t="s">
        <v>20</v>
      </c>
      <c r="F53" s="1166"/>
      <c r="G53" s="1166"/>
      <c r="H53" s="1166"/>
      <c r="I53" s="1166"/>
      <c r="J53" s="1167"/>
      <c r="K53" s="68">
        <v>304</v>
      </c>
      <c r="L53" s="69">
        <v>250</v>
      </c>
      <c r="M53" s="69">
        <v>273</v>
      </c>
      <c r="N53" s="69">
        <v>292</v>
      </c>
      <c r="O53" s="70">
        <v>358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c r="B58" s="1168" t="s">
        <v>24</v>
      </c>
      <c r="C58" s="1169"/>
      <c r="D58" s="1174" t="s">
        <v>25</v>
      </c>
      <c r="E58" s="1175"/>
      <c r="F58" s="1175"/>
      <c r="G58" s="1175"/>
      <c r="H58" s="1175"/>
      <c r="I58" s="1175"/>
      <c r="J58" s="1176"/>
      <c r="K58" s="83"/>
      <c r="L58" s="84"/>
      <c r="M58" s="84"/>
      <c r="N58" s="84"/>
      <c r="O58" s="85"/>
    </row>
    <row r="59" spans="1:21" ht="31.5" customHeight="1">
      <c r="B59" s="1170"/>
      <c r="C59" s="1171"/>
      <c r="D59" s="1177" t="s">
        <v>26</v>
      </c>
      <c r="E59" s="1178"/>
      <c r="F59" s="1178"/>
      <c r="G59" s="1178"/>
      <c r="H59" s="1178"/>
      <c r="I59" s="1178"/>
      <c r="J59" s="1179"/>
      <c r="K59" s="86"/>
      <c r="L59" s="87"/>
      <c r="M59" s="87"/>
      <c r="N59" s="87"/>
      <c r="O59" s="88"/>
    </row>
    <row r="60" spans="1:21" ht="31.5" customHeight="1" thickBot="1">
      <c r="B60" s="1172"/>
      <c r="C60" s="1173"/>
      <c r="D60" s="1180" t="s">
        <v>27</v>
      </c>
      <c r="E60" s="1181"/>
      <c r="F60" s="1181"/>
      <c r="G60" s="1181"/>
      <c r="H60" s="1181"/>
      <c r="I60" s="1181"/>
      <c r="J60" s="1182"/>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MMZZxps6sG0RpMlEPA/df4vhwyXBmfjsaP0Ghtjx54OqfzCDq7vH6prUdD4QEPG0Ft9NtMfJw16RfzGqA3DMg==" saltValue="ngODFMm8m2txA1eAOM0E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522</v>
      </c>
      <c r="J40" s="103" t="s">
        <v>523</v>
      </c>
      <c r="K40" s="103" t="s">
        <v>524</v>
      </c>
      <c r="L40" s="103" t="s">
        <v>525</v>
      </c>
      <c r="M40" s="104" t="s">
        <v>526</v>
      </c>
    </row>
    <row r="41" spans="2:13" ht="27.75" customHeight="1">
      <c r="B41" s="1183" t="s">
        <v>30</v>
      </c>
      <c r="C41" s="1184"/>
      <c r="D41" s="105"/>
      <c r="E41" s="1189" t="s">
        <v>31</v>
      </c>
      <c r="F41" s="1189"/>
      <c r="G41" s="1189"/>
      <c r="H41" s="1190"/>
      <c r="I41" s="355">
        <v>7573</v>
      </c>
      <c r="J41" s="356">
        <v>7793</v>
      </c>
      <c r="K41" s="356">
        <v>7842</v>
      </c>
      <c r="L41" s="356">
        <v>7718</v>
      </c>
      <c r="M41" s="357">
        <v>7524</v>
      </c>
    </row>
    <row r="42" spans="2:13" ht="27.75" customHeight="1">
      <c r="B42" s="1185"/>
      <c r="C42" s="1186"/>
      <c r="D42" s="106"/>
      <c r="E42" s="1191" t="s">
        <v>32</v>
      </c>
      <c r="F42" s="1191"/>
      <c r="G42" s="1191"/>
      <c r="H42" s="1192"/>
      <c r="I42" s="358" t="s">
        <v>483</v>
      </c>
      <c r="J42" s="359" t="s">
        <v>483</v>
      </c>
      <c r="K42" s="359" t="s">
        <v>483</v>
      </c>
      <c r="L42" s="359" t="s">
        <v>483</v>
      </c>
      <c r="M42" s="360" t="s">
        <v>483</v>
      </c>
    </row>
    <row r="43" spans="2:13" ht="27.75" customHeight="1">
      <c r="B43" s="1185"/>
      <c r="C43" s="1186"/>
      <c r="D43" s="106"/>
      <c r="E43" s="1191" t="s">
        <v>33</v>
      </c>
      <c r="F43" s="1191"/>
      <c r="G43" s="1191"/>
      <c r="H43" s="1192"/>
      <c r="I43" s="358">
        <v>6794</v>
      </c>
      <c r="J43" s="359">
        <v>6271</v>
      </c>
      <c r="K43" s="359">
        <v>5780</v>
      </c>
      <c r="L43" s="359">
        <v>5384</v>
      </c>
      <c r="M43" s="360">
        <v>5551</v>
      </c>
    </row>
    <row r="44" spans="2:13" ht="27.75" customHeight="1">
      <c r="B44" s="1185"/>
      <c r="C44" s="1186"/>
      <c r="D44" s="106"/>
      <c r="E44" s="1191" t="s">
        <v>34</v>
      </c>
      <c r="F44" s="1191"/>
      <c r="G44" s="1191"/>
      <c r="H44" s="1192"/>
      <c r="I44" s="358">
        <v>481</v>
      </c>
      <c r="J44" s="359">
        <v>440</v>
      </c>
      <c r="K44" s="359">
        <v>392</v>
      </c>
      <c r="L44" s="359">
        <v>362</v>
      </c>
      <c r="M44" s="360">
        <v>326</v>
      </c>
    </row>
    <row r="45" spans="2:13" ht="27.75" customHeight="1">
      <c r="B45" s="1185"/>
      <c r="C45" s="1186"/>
      <c r="D45" s="106"/>
      <c r="E45" s="1191" t="s">
        <v>35</v>
      </c>
      <c r="F45" s="1191"/>
      <c r="G45" s="1191"/>
      <c r="H45" s="1192"/>
      <c r="I45" s="358">
        <v>1187</v>
      </c>
      <c r="J45" s="359">
        <v>1227</v>
      </c>
      <c r="K45" s="359">
        <v>1275</v>
      </c>
      <c r="L45" s="359">
        <v>1296</v>
      </c>
      <c r="M45" s="360">
        <v>1350</v>
      </c>
    </row>
    <row r="46" spans="2:13" ht="27.75" customHeight="1">
      <c r="B46" s="1185"/>
      <c r="C46" s="1186"/>
      <c r="D46" s="107"/>
      <c r="E46" s="1191" t="s">
        <v>36</v>
      </c>
      <c r="F46" s="1191"/>
      <c r="G46" s="1191"/>
      <c r="H46" s="1192"/>
      <c r="I46" s="358" t="s">
        <v>483</v>
      </c>
      <c r="J46" s="359" t="s">
        <v>483</v>
      </c>
      <c r="K46" s="359" t="s">
        <v>483</v>
      </c>
      <c r="L46" s="359" t="s">
        <v>483</v>
      </c>
      <c r="M46" s="360" t="s">
        <v>483</v>
      </c>
    </row>
    <row r="47" spans="2:13" ht="27.75" customHeight="1">
      <c r="B47" s="1185"/>
      <c r="C47" s="1186"/>
      <c r="D47" s="108"/>
      <c r="E47" s="1193" t="s">
        <v>37</v>
      </c>
      <c r="F47" s="1194"/>
      <c r="G47" s="1194"/>
      <c r="H47" s="1195"/>
      <c r="I47" s="358" t="s">
        <v>483</v>
      </c>
      <c r="J47" s="359" t="s">
        <v>483</v>
      </c>
      <c r="K47" s="359" t="s">
        <v>483</v>
      </c>
      <c r="L47" s="359" t="s">
        <v>483</v>
      </c>
      <c r="M47" s="360" t="s">
        <v>483</v>
      </c>
    </row>
    <row r="48" spans="2:13" ht="27.75" customHeight="1">
      <c r="B48" s="1185"/>
      <c r="C48" s="1186"/>
      <c r="D48" s="106"/>
      <c r="E48" s="1191" t="s">
        <v>38</v>
      </c>
      <c r="F48" s="1191"/>
      <c r="G48" s="1191"/>
      <c r="H48" s="1192"/>
      <c r="I48" s="358" t="s">
        <v>483</v>
      </c>
      <c r="J48" s="359" t="s">
        <v>483</v>
      </c>
      <c r="K48" s="359" t="s">
        <v>483</v>
      </c>
      <c r="L48" s="359" t="s">
        <v>483</v>
      </c>
      <c r="M48" s="360" t="s">
        <v>483</v>
      </c>
    </row>
    <row r="49" spans="2:13" ht="27.75" customHeight="1">
      <c r="B49" s="1187"/>
      <c r="C49" s="1188"/>
      <c r="D49" s="106"/>
      <c r="E49" s="1191" t="s">
        <v>39</v>
      </c>
      <c r="F49" s="1191"/>
      <c r="G49" s="1191"/>
      <c r="H49" s="1192"/>
      <c r="I49" s="358" t="s">
        <v>483</v>
      </c>
      <c r="J49" s="359" t="s">
        <v>483</v>
      </c>
      <c r="K49" s="359" t="s">
        <v>483</v>
      </c>
      <c r="L49" s="359" t="s">
        <v>483</v>
      </c>
      <c r="M49" s="360" t="s">
        <v>483</v>
      </c>
    </row>
    <row r="50" spans="2:13" ht="27.75" customHeight="1">
      <c r="B50" s="1196" t="s">
        <v>40</v>
      </c>
      <c r="C50" s="1197"/>
      <c r="D50" s="109"/>
      <c r="E50" s="1191" t="s">
        <v>41</v>
      </c>
      <c r="F50" s="1191"/>
      <c r="G50" s="1191"/>
      <c r="H50" s="1192"/>
      <c r="I50" s="358">
        <v>4158</v>
      </c>
      <c r="J50" s="359">
        <v>4123</v>
      </c>
      <c r="K50" s="359">
        <v>4788</v>
      </c>
      <c r="L50" s="359">
        <v>5009</v>
      </c>
      <c r="M50" s="360">
        <v>5282</v>
      </c>
    </row>
    <row r="51" spans="2:13" ht="27.75" customHeight="1">
      <c r="B51" s="1185"/>
      <c r="C51" s="1186"/>
      <c r="D51" s="106"/>
      <c r="E51" s="1191" t="s">
        <v>42</v>
      </c>
      <c r="F51" s="1191"/>
      <c r="G51" s="1191"/>
      <c r="H51" s="1192"/>
      <c r="I51" s="358">
        <v>305</v>
      </c>
      <c r="J51" s="359">
        <v>360</v>
      </c>
      <c r="K51" s="359">
        <v>357</v>
      </c>
      <c r="L51" s="359">
        <v>408</v>
      </c>
      <c r="M51" s="360">
        <v>572</v>
      </c>
    </row>
    <row r="52" spans="2:13" ht="27.75" customHeight="1">
      <c r="B52" s="1187"/>
      <c r="C52" s="1188"/>
      <c r="D52" s="106"/>
      <c r="E52" s="1191" t="s">
        <v>43</v>
      </c>
      <c r="F52" s="1191"/>
      <c r="G52" s="1191"/>
      <c r="H52" s="1192"/>
      <c r="I52" s="358">
        <v>8984</v>
      </c>
      <c r="J52" s="359">
        <v>8986</v>
      </c>
      <c r="K52" s="359">
        <v>8939</v>
      </c>
      <c r="L52" s="359">
        <v>8618</v>
      </c>
      <c r="M52" s="360">
        <v>8239</v>
      </c>
    </row>
    <row r="53" spans="2:13" ht="27.75" customHeight="1" thickBot="1">
      <c r="B53" s="1198" t="s">
        <v>19</v>
      </c>
      <c r="C53" s="1199"/>
      <c r="D53" s="110"/>
      <c r="E53" s="1200" t="s">
        <v>44</v>
      </c>
      <c r="F53" s="1200"/>
      <c r="G53" s="1200"/>
      <c r="H53" s="1201"/>
      <c r="I53" s="361">
        <v>2589</v>
      </c>
      <c r="J53" s="362">
        <v>2261</v>
      </c>
      <c r="K53" s="362">
        <v>1205</v>
      </c>
      <c r="L53" s="362">
        <v>724</v>
      </c>
      <c r="M53" s="363">
        <v>657</v>
      </c>
    </row>
    <row r="54" spans="2:13" ht="27.75" customHeight="1">
      <c r="B54" s="111"/>
      <c r="C54" s="112"/>
      <c r="D54" s="112"/>
      <c r="E54" s="113"/>
      <c r="F54" s="113"/>
      <c r="G54" s="113"/>
      <c r="H54" s="113"/>
      <c r="I54" s="114"/>
      <c r="J54" s="114"/>
      <c r="K54" s="114"/>
      <c r="L54" s="114"/>
      <c r="M54" s="114"/>
    </row>
    <row r="55" spans="2:13"/>
  </sheetData>
  <sheetProtection algorithmName="SHA-512" hashValue="pMkWgBWEYZz5IPMaae+3iJkbSgFwy8HMjdv+IUyeeRNYBowSnRfMC48D2k5Gq79vIkb+YD5ThihZd4QRTWtylg==" saltValue="tYkeBWT8/sR2lLc24Jnr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524</v>
      </c>
      <c r="G54" s="119" t="s">
        <v>525</v>
      </c>
      <c r="H54" s="120" t="s">
        <v>526</v>
      </c>
    </row>
    <row r="55" spans="2:8" ht="52.5" customHeight="1">
      <c r="B55" s="121"/>
      <c r="C55" s="1210" t="s">
        <v>46</v>
      </c>
      <c r="D55" s="1210"/>
      <c r="E55" s="1211"/>
      <c r="F55" s="122">
        <v>2268</v>
      </c>
      <c r="G55" s="122">
        <v>2278</v>
      </c>
      <c r="H55" s="123">
        <v>2284</v>
      </c>
    </row>
    <row r="56" spans="2:8" ht="52.5" customHeight="1">
      <c r="B56" s="124"/>
      <c r="C56" s="1212" t="s">
        <v>47</v>
      </c>
      <c r="D56" s="1212"/>
      <c r="E56" s="1213"/>
      <c r="F56" s="125">
        <v>513</v>
      </c>
      <c r="G56" s="125">
        <v>634</v>
      </c>
      <c r="H56" s="126">
        <v>734</v>
      </c>
    </row>
    <row r="57" spans="2:8" ht="53.25" customHeight="1">
      <c r="B57" s="124"/>
      <c r="C57" s="1214" t="s">
        <v>48</v>
      </c>
      <c r="D57" s="1214"/>
      <c r="E57" s="1215"/>
      <c r="F57" s="127">
        <v>1878</v>
      </c>
      <c r="G57" s="127">
        <v>1967</v>
      </c>
      <c r="H57" s="128">
        <v>2164</v>
      </c>
    </row>
    <row r="58" spans="2:8" ht="45.75" customHeight="1">
      <c r="B58" s="129"/>
      <c r="C58" s="1202" t="s">
        <v>543</v>
      </c>
      <c r="D58" s="1203"/>
      <c r="E58" s="1204"/>
      <c r="F58" s="130">
        <v>719</v>
      </c>
      <c r="G58" s="130">
        <v>799</v>
      </c>
      <c r="H58" s="131">
        <v>1079</v>
      </c>
    </row>
    <row r="59" spans="2:8" ht="45.75" customHeight="1">
      <c r="B59" s="129"/>
      <c r="C59" s="1202" t="s">
        <v>544</v>
      </c>
      <c r="D59" s="1203"/>
      <c r="E59" s="1204"/>
      <c r="F59" s="130">
        <v>812</v>
      </c>
      <c r="G59" s="130">
        <v>828</v>
      </c>
      <c r="H59" s="131">
        <v>887</v>
      </c>
    </row>
    <row r="60" spans="2:8" ht="45.75" customHeight="1">
      <c r="B60" s="129"/>
      <c r="C60" s="1202" t="s">
        <v>545</v>
      </c>
      <c r="D60" s="1203"/>
      <c r="E60" s="1204"/>
      <c r="F60" s="130">
        <v>117</v>
      </c>
      <c r="G60" s="130">
        <v>115</v>
      </c>
      <c r="H60" s="131">
        <v>70</v>
      </c>
    </row>
    <row r="61" spans="2:8" ht="45.75" customHeight="1">
      <c r="B61" s="129"/>
      <c r="C61" s="1202" t="s">
        <v>546</v>
      </c>
      <c r="D61" s="1203"/>
      <c r="E61" s="1204"/>
      <c r="F61" s="130">
        <v>59</v>
      </c>
      <c r="G61" s="130">
        <v>55</v>
      </c>
      <c r="H61" s="131">
        <v>61</v>
      </c>
    </row>
    <row r="62" spans="2:8" ht="45.75" customHeight="1" thickBot="1">
      <c r="B62" s="132"/>
      <c r="C62" s="1205" t="s">
        <v>547</v>
      </c>
      <c r="D62" s="1206"/>
      <c r="E62" s="1207"/>
      <c r="F62" s="133">
        <v>35</v>
      </c>
      <c r="G62" s="133">
        <v>35</v>
      </c>
      <c r="H62" s="134">
        <v>35</v>
      </c>
    </row>
    <row r="63" spans="2:8" ht="52.5" customHeight="1" thickBot="1">
      <c r="B63" s="135"/>
      <c r="C63" s="1208" t="s">
        <v>49</v>
      </c>
      <c r="D63" s="1208"/>
      <c r="E63" s="1209"/>
      <c r="F63" s="136">
        <v>4659</v>
      </c>
      <c r="G63" s="136">
        <v>4878</v>
      </c>
      <c r="H63" s="137">
        <v>5182</v>
      </c>
    </row>
    <row r="64" spans="2:8"/>
  </sheetData>
  <sheetProtection algorithmName="SHA-512" hashValue="RoNMWtD2N+/jSHykFfqGNai8anhp4RDYR10E4tRTe19xYxf2dH1PYXrETmQjdbDGvxCrtzWQtBSzEoHFLias5g==" saltValue="X5mqzebygE+OLyepKhFD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521</v>
      </c>
      <c r="G2" s="151"/>
      <c r="H2" s="152"/>
    </row>
    <row r="3" spans="1:8">
      <c r="A3" s="148" t="s">
        <v>514</v>
      </c>
      <c r="B3" s="153"/>
      <c r="C3" s="154"/>
      <c r="D3" s="155">
        <v>42263</v>
      </c>
      <c r="E3" s="156"/>
      <c r="F3" s="157">
        <v>51264</v>
      </c>
      <c r="G3" s="158"/>
      <c r="H3" s="159"/>
    </row>
    <row r="4" spans="1:8">
      <c r="A4" s="160"/>
      <c r="B4" s="161"/>
      <c r="C4" s="162"/>
      <c r="D4" s="163">
        <v>18212</v>
      </c>
      <c r="E4" s="164"/>
      <c r="F4" s="165">
        <v>26040</v>
      </c>
      <c r="G4" s="166"/>
      <c r="H4" s="167"/>
    </row>
    <row r="5" spans="1:8">
      <c r="A5" s="148" t="s">
        <v>516</v>
      </c>
      <c r="B5" s="153"/>
      <c r="C5" s="154"/>
      <c r="D5" s="155">
        <v>41421</v>
      </c>
      <c r="E5" s="156"/>
      <c r="F5" s="157">
        <v>52068</v>
      </c>
      <c r="G5" s="158"/>
      <c r="H5" s="159"/>
    </row>
    <row r="6" spans="1:8">
      <c r="A6" s="160"/>
      <c r="B6" s="161"/>
      <c r="C6" s="162"/>
      <c r="D6" s="163">
        <v>15717</v>
      </c>
      <c r="E6" s="164"/>
      <c r="F6" s="165">
        <v>26936</v>
      </c>
      <c r="G6" s="166"/>
      <c r="H6" s="167"/>
    </row>
    <row r="7" spans="1:8">
      <c r="A7" s="148" t="s">
        <v>517</v>
      </c>
      <c r="B7" s="153"/>
      <c r="C7" s="154"/>
      <c r="D7" s="155">
        <v>43875</v>
      </c>
      <c r="E7" s="156"/>
      <c r="F7" s="157">
        <v>47161</v>
      </c>
      <c r="G7" s="158"/>
      <c r="H7" s="159"/>
    </row>
    <row r="8" spans="1:8">
      <c r="A8" s="160"/>
      <c r="B8" s="161"/>
      <c r="C8" s="162"/>
      <c r="D8" s="163">
        <v>12341</v>
      </c>
      <c r="E8" s="164"/>
      <c r="F8" s="165">
        <v>24595</v>
      </c>
      <c r="G8" s="166"/>
      <c r="H8" s="167"/>
    </row>
    <row r="9" spans="1:8">
      <c r="A9" s="148" t="s">
        <v>518</v>
      </c>
      <c r="B9" s="153"/>
      <c r="C9" s="154"/>
      <c r="D9" s="155">
        <v>39163</v>
      </c>
      <c r="E9" s="156"/>
      <c r="F9" s="157">
        <v>43423</v>
      </c>
      <c r="G9" s="158"/>
      <c r="H9" s="159"/>
    </row>
    <row r="10" spans="1:8">
      <c r="A10" s="160"/>
      <c r="B10" s="161"/>
      <c r="C10" s="162"/>
      <c r="D10" s="163">
        <v>12869</v>
      </c>
      <c r="E10" s="164"/>
      <c r="F10" s="165">
        <v>22207</v>
      </c>
      <c r="G10" s="166"/>
      <c r="H10" s="167"/>
    </row>
    <row r="11" spans="1:8">
      <c r="A11" s="148" t="s">
        <v>519</v>
      </c>
      <c r="B11" s="153"/>
      <c r="C11" s="154"/>
      <c r="D11" s="155">
        <v>40667</v>
      </c>
      <c r="E11" s="156"/>
      <c r="F11" s="157">
        <v>45265</v>
      </c>
      <c r="G11" s="158"/>
      <c r="H11" s="159"/>
    </row>
    <row r="12" spans="1:8">
      <c r="A12" s="160"/>
      <c r="B12" s="161"/>
      <c r="C12" s="168"/>
      <c r="D12" s="163">
        <v>12992</v>
      </c>
      <c r="E12" s="164"/>
      <c r="F12" s="165">
        <v>22600</v>
      </c>
      <c r="G12" s="166"/>
      <c r="H12" s="167"/>
    </row>
    <row r="13" spans="1:8">
      <c r="A13" s="148"/>
      <c r="B13" s="153"/>
      <c r="C13" s="169"/>
      <c r="D13" s="170">
        <v>41478</v>
      </c>
      <c r="E13" s="171"/>
      <c r="F13" s="172">
        <v>47836</v>
      </c>
      <c r="G13" s="173"/>
      <c r="H13" s="159"/>
    </row>
    <row r="14" spans="1:8">
      <c r="A14" s="160"/>
      <c r="B14" s="161"/>
      <c r="C14" s="162"/>
      <c r="D14" s="163">
        <v>14426</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5.77</v>
      </c>
      <c r="C19" s="174">
        <f>ROUND(VALUE(SUBSTITUTE(実質収支比率等に係る経年分析!G$48,"▲","-")),2)</f>
        <v>6.62</v>
      </c>
      <c r="D19" s="174">
        <f>ROUND(VALUE(SUBSTITUTE(実質収支比率等に係る経年分析!H$48,"▲","-")),2)</f>
        <v>9.76</v>
      </c>
      <c r="E19" s="174">
        <f>ROUND(VALUE(SUBSTITUTE(実質収支比率等に係る経年分析!I$48,"▲","-")),2)</f>
        <v>9.7100000000000009</v>
      </c>
      <c r="F19" s="174">
        <f>ROUND(VALUE(SUBSTITUTE(実質収支比率等に係る経年分析!J$48,"▲","-")),2)</f>
        <v>11</v>
      </c>
    </row>
    <row r="20" spans="1:11">
      <c r="A20" s="174" t="s">
        <v>53</v>
      </c>
      <c r="B20" s="174">
        <f>ROUND(VALUE(SUBSTITUTE(実質収支比率等に係る経年分析!F$47,"▲","-")),2)</f>
        <v>39.1</v>
      </c>
      <c r="C20" s="174">
        <f>ROUND(VALUE(SUBSTITUTE(実質収支比率等に係る経年分析!G$47,"▲","-")),2)</f>
        <v>34.72</v>
      </c>
      <c r="D20" s="174">
        <f>ROUND(VALUE(SUBSTITUTE(実質収支比率等に係る経年分析!H$47,"▲","-")),2)</f>
        <v>35.76</v>
      </c>
      <c r="E20" s="174">
        <f>ROUND(VALUE(SUBSTITUTE(実質収支比率等に係る経年分析!I$47,"▲","-")),2)</f>
        <v>36.54</v>
      </c>
      <c r="F20" s="174">
        <f>ROUND(VALUE(SUBSTITUTE(実質収支比率等に係る経年分析!J$47,"▲","-")),2)</f>
        <v>35.83</v>
      </c>
    </row>
    <row r="21" spans="1:11">
      <c r="A21" s="174" t="s">
        <v>54</v>
      </c>
      <c r="B21" s="174">
        <f>IF(ISNUMBER(VALUE(SUBSTITUTE(実質収支比率等に係る経年分析!F$49,"▲","-"))),ROUND(VALUE(SUBSTITUTE(実質収支比率等に係る経年分析!F$49,"▲","-")),2),NA())</f>
        <v>-6.22</v>
      </c>
      <c r="C21" s="174">
        <f>IF(ISNUMBER(VALUE(SUBSTITUTE(実質収支比率等に係る経年分析!G$49,"▲","-"))),ROUND(VALUE(SUBSTITUTE(実質収支比率等に係る経年分析!G$49,"▲","-")),2),NA())</f>
        <v>-4.8</v>
      </c>
      <c r="D21" s="174">
        <f>IF(ISNUMBER(VALUE(SUBSTITUTE(実質収支比率等に係る経年分析!H$49,"▲","-"))),ROUND(VALUE(SUBSTITUTE(実質収支比率等に係る経年分析!H$49,"▲","-")),2),NA())</f>
        <v>3.56</v>
      </c>
      <c r="E21" s="174">
        <f>IF(ISNUMBER(VALUE(SUBSTITUTE(実質収支比率等に係る経年分析!I$49,"▲","-"))),ROUND(VALUE(SUBSTITUTE(実質収支比率等に係る経年分析!I$49,"▲","-")),2),NA())</f>
        <v>-5.0199999999999996</v>
      </c>
      <c r="F21" s="174">
        <f>IF(ISNUMBER(VALUE(SUBSTITUTE(実質収支比率等に係る経年分析!J$49,"▲","-"))),ROUND(VALUE(SUBSTITUTE(実質収支比率等に係る経年分析!J$49,"▲","-")),2),NA())</f>
        <v>-3.19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0.59</v>
      </c>
    </row>
    <row r="35" spans="1:16">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4.4000000000000004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706</v>
      </c>
      <c r="E42" s="176"/>
      <c r="F42" s="176"/>
      <c r="G42" s="176">
        <f>'実質公債費比率（分子）の構造'!L$52</f>
        <v>731</v>
      </c>
      <c r="H42" s="176"/>
      <c r="I42" s="176"/>
      <c r="J42" s="176">
        <f>'実質公債費比率（分子）の構造'!M$52</f>
        <v>720</v>
      </c>
      <c r="K42" s="176"/>
      <c r="L42" s="176"/>
      <c r="M42" s="176">
        <f>'実質公債費比率（分子）の構造'!N$52</f>
        <v>712</v>
      </c>
      <c r="N42" s="176"/>
      <c r="O42" s="176"/>
      <c r="P42" s="176">
        <f>'実質公債費比率（分子）の構造'!O$52</f>
        <v>688</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93</v>
      </c>
      <c r="C45" s="176"/>
      <c r="D45" s="176"/>
      <c r="E45" s="176">
        <f>'実質公債費比率（分子）の構造'!L$49</f>
        <v>93</v>
      </c>
      <c r="F45" s="176"/>
      <c r="G45" s="176"/>
      <c r="H45" s="176">
        <f>'実質公債費比率（分子）の構造'!M$49</f>
        <v>78</v>
      </c>
      <c r="I45" s="176"/>
      <c r="J45" s="176"/>
      <c r="K45" s="176">
        <f>'実質公債費比率（分子）の構造'!N$49</f>
        <v>50</v>
      </c>
      <c r="L45" s="176"/>
      <c r="M45" s="176"/>
      <c r="N45" s="176">
        <f>'実質公債費比率（分子）の構造'!O$49</f>
        <v>47</v>
      </c>
      <c r="O45" s="176"/>
      <c r="P45" s="176"/>
    </row>
    <row r="46" spans="1:16">
      <c r="A46" s="176" t="s">
        <v>64</v>
      </c>
      <c r="B46" s="176">
        <f>'実質公債費比率（分子）の構造'!K$48</f>
        <v>272</v>
      </c>
      <c r="C46" s="176"/>
      <c r="D46" s="176"/>
      <c r="E46" s="176">
        <f>'実質公債費比率（分子）の構造'!L$48</f>
        <v>216</v>
      </c>
      <c r="F46" s="176"/>
      <c r="G46" s="176"/>
      <c r="H46" s="176">
        <f>'実質公債費比率（分子）の構造'!M$48</f>
        <v>213</v>
      </c>
      <c r="I46" s="176"/>
      <c r="J46" s="176"/>
      <c r="K46" s="176">
        <f>'実質公債費比率（分子）の構造'!N$48</f>
        <v>209</v>
      </c>
      <c r="L46" s="176"/>
      <c r="M46" s="176"/>
      <c r="N46" s="176">
        <f>'実質公債費比率（分子）の構造'!O$48</f>
        <v>231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645</v>
      </c>
      <c r="C49" s="176"/>
      <c r="D49" s="176"/>
      <c r="E49" s="176">
        <f>'実質公債費比率（分子）の構造'!L$45</f>
        <v>672</v>
      </c>
      <c r="F49" s="176"/>
      <c r="G49" s="176"/>
      <c r="H49" s="176">
        <f>'実質公債費比率（分子）の構造'!M$45</f>
        <v>702</v>
      </c>
      <c r="I49" s="176"/>
      <c r="J49" s="176"/>
      <c r="K49" s="176">
        <f>'実質公債費比率（分子）の構造'!N$45</f>
        <v>745</v>
      </c>
      <c r="L49" s="176"/>
      <c r="M49" s="176"/>
      <c r="N49" s="176">
        <f>'実質公債費比率（分子）の構造'!O$45</f>
        <v>768</v>
      </c>
      <c r="O49" s="176"/>
      <c r="P49" s="176"/>
    </row>
    <row r="50" spans="1:16">
      <c r="A50" s="176" t="s">
        <v>67</v>
      </c>
      <c r="B50" s="176" t="e">
        <f>NA()</f>
        <v>#N/A</v>
      </c>
      <c r="C50" s="176">
        <f>IF(ISNUMBER('実質公債費比率（分子）の構造'!K$53),'実質公債費比率（分子）の構造'!K$53,NA())</f>
        <v>304</v>
      </c>
      <c r="D50" s="176" t="e">
        <f>NA()</f>
        <v>#N/A</v>
      </c>
      <c r="E50" s="176" t="e">
        <f>NA()</f>
        <v>#N/A</v>
      </c>
      <c r="F50" s="176">
        <f>IF(ISNUMBER('実質公債費比率（分子）の構造'!L$53),'実質公債費比率（分子）の構造'!L$53,NA())</f>
        <v>250</v>
      </c>
      <c r="G50" s="176" t="e">
        <f>NA()</f>
        <v>#N/A</v>
      </c>
      <c r="H50" s="176" t="e">
        <f>NA()</f>
        <v>#N/A</v>
      </c>
      <c r="I50" s="176">
        <f>IF(ISNUMBER('実質公債費比率（分子）の構造'!M$53),'実質公債費比率（分子）の構造'!M$53,NA())</f>
        <v>273</v>
      </c>
      <c r="J50" s="176" t="e">
        <f>NA()</f>
        <v>#N/A</v>
      </c>
      <c r="K50" s="176" t="e">
        <f>NA()</f>
        <v>#N/A</v>
      </c>
      <c r="L50" s="176">
        <f>IF(ISNUMBER('実質公債費比率（分子）の構造'!N$53),'実質公債費比率（分子）の構造'!N$53,NA())</f>
        <v>292</v>
      </c>
      <c r="M50" s="176" t="e">
        <f>NA()</f>
        <v>#N/A</v>
      </c>
      <c r="N50" s="176" t="e">
        <f>NA()</f>
        <v>#N/A</v>
      </c>
      <c r="O50" s="176">
        <f>IF(ISNUMBER('実質公債費比率（分子）の構造'!O$53),'実質公債費比率（分子）の構造'!O$53,NA())</f>
        <v>358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8984</v>
      </c>
      <c r="E56" s="175"/>
      <c r="F56" s="175"/>
      <c r="G56" s="175">
        <f>'将来負担比率（分子）の構造'!J$52</f>
        <v>8986</v>
      </c>
      <c r="H56" s="175"/>
      <c r="I56" s="175"/>
      <c r="J56" s="175">
        <f>'将来負担比率（分子）の構造'!K$52</f>
        <v>8939</v>
      </c>
      <c r="K56" s="175"/>
      <c r="L56" s="175"/>
      <c r="M56" s="175">
        <f>'将来負担比率（分子）の構造'!L$52</f>
        <v>8618</v>
      </c>
      <c r="N56" s="175"/>
      <c r="O56" s="175"/>
      <c r="P56" s="175">
        <f>'将来負担比率（分子）の構造'!M$52</f>
        <v>8239</v>
      </c>
    </row>
    <row r="57" spans="1:16">
      <c r="A57" s="175" t="s">
        <v>42</v>
      </c>
      <c r="B57" s="175"/>
      <c r="C57" s="175"/>
      <c r="D57" s="175">
        <f>'将来負担比率（分子）の構造'!I$51</f>
        <v>305</v>
      </c>
      <c r="E57" s="175"/>
      <c r="F57" s="175"/>
      <c r="G57" s="175">
        <f>'将来負担比率（分子）の構造'!J$51</f>
        <v>360</v>
      </c>
      <c r="H57" s="175"/>
      <c r="I57" s="175"/>
      <c r="J57" s="175">
        <f>'将来負担比率（分子）の構造'!K$51</f>
        <v>357</v>
      </c>
      <c r="K57" s="175"/>
      <c r="L57" s="175"/>
      <c r="M57" s="175">
        <f>'将来負担比率（分子）の構造'!L$51</f>
        <v>408</v>
      </c>
      <c r="N57" s="175"/>
      <c r="O57" s="175"/>
      <c r="P57" s="175">
        <f>'将来負担比率（分子）の構造'!M$51</f>
        <v>572</v>
      </c>
    </row>
    <row r="58" spans="1:16">
      <c r="A58" s="175" t="s">
        <v>41</v>
      </c>
      <c r="B58" s="175"/>
      <c r="C58" s="175"/>
      <c r="D58" s="175">
        <f>'将来負担比率（分子）の構造'!I$50</f>
        <v>4158</v>
      </c>
      <c r="E58" s="175"/>
      <c r="F58" s="175"/>
      <c r="G58" s="175">
        <f>'将来負担比率（分子）の構造'!J$50</f>
        <v>4123</v>
      </c>
      <c r="H58" s="175"/>
      <c r="I58" s="175"/>
      <c r="J58" s="175">
        <f>'将来負担比率（分子）の構造'!K$50</f>
        <v>4788</v>
      </c>
      <c r="K58" s="175"/>
      <c r="L58" s="175"/>
      <c r="M58" s="175">
        <f>'将来負担比率（分子）の構造'!L$50</f>
        <v>5009</v>
      </c>
      <c r="N58" s="175"/>
      <c r="O58" s="175"/>
      <c r="P58" s="175">
        <f>'将来負担比率（分子）の構造'!M$50</f>
        <v>5282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1187</v>
      </c>
      <c r="C62" s="175"/>
      <c r="D62" s="175"/>
      <c r="E62" s="175">
        <f>'将来負担比率（分子）の構造'!J$45</f>
        <v>1227</v>
      </c>
      <c r="F62" s="175"/>
      <c r="G62" s="175"/>
      <c r="H62" s="175">
        <f>'将来負担比率（分子）の構造'!K$45</f>
        <v>1275</v>
      </c>
      <c r="I62" s="175"/>
      <c r="J62" s="175"/>
      <c r="K62" s="175">
        <f>'将来負担比率（分子）の構造'!L$45</f>
        <v>1296</v>
      </c>
      <c r="L62" s="175"/>
      <c r="M62" s="175"/>
      <c r="N62" s="175">
        <f>'将来負担比率（分子）の構造'!M$45</f>
        <v>1350</v>
      </c>
      <c r="O62" s="175"/>
      <c r="P62" s="175"/>
    </row>
    <row r="63" spans="1:16">
      <c r="A63" s="175" t="s">
        <v>34</v>
      </c>
      <c r="B63" s="175">
        <f>'将来負担比率（分子）の構造'!I$44</f>
        <v>481</v>
      </c>
      <c r="C63" s="175"/>
      <c r="D63" s="175"/>
      <c r="E63" s="175">
        <f>'将来負担比率（分子）の構造'!J$44</f>
        <v>440</v>
      </c>
      <c r="F63" s="175"/>
      <c r="G63" s="175"/>
      <c r="H63" s="175">
        <f>'将来負担比率（分子）の構造'!K$44</f>
        <v>392</v>
      </c>
      <c r="I63" s="175"/>
      <c r="J63" s="175"/>
      <c r="K63" s="175">
        <f>'将来負担比率（分子）の構造'!L$44</f>
        <v>362</v>
      </c>
      <c r="L63" s="175"/>
      <c r="M63" s="175"/>
      <c r="N63" s="175">
        <f>'将来負担比率（分子）の構造'!M$44</f>
        <v>326</v>
      </c>
      <c r="O63" s="175"/>
      <c r="P63" s="175"/>
    </row>
    <row r="64" spans="1:16">
      <c r="A64" s="175" t="s">
        <v>33</v>
      </c>
      <c r="B64" s="175">
        <f>'将来負担比率（分子）の構造'!I$43</f>
        <v>6794</v>
      </c>
      <c r="C64" s="175"/>
      <c r="D64" s="175"/>
      <c r="E64" s="175">
        <f>'将来負担比率（分子）の構造'!J$43</f>
        <v>6271</v>
      </c>
      <c r="F64" s="175"/>
      <c r="G64" s="175"/>
      <c r="H64" s="175">
        <f>'将来負担比率（分子）の構造'!K$43</f>
        <v>5780</v>
      </c>
      <c r="I64" s="175"/>
      <c r="J64" s="175"/>
      <c r="K64" s="175">
        <f>'将来負担比率（分子）の構造'!L$43</f>
        <v>5384</v>
      </c>
      <c r="L64" s="175"/>
      <c r="M64" s="175"/>
      <c r="N64" s="175">
        <f>'将来負担比率（分子）の構造'!M$43</f>
        <v>5551</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7573</v>
      </c>
      <c r="C66" s="175"/>
      <c r="D66" s="175"/>
      <c r="E66" s="175">
        <f>'将来負担比率（分子）の構造'!J$41</f>
        <v>7793</v>
      </c>
      <c r="F66" s="175"/>
      <c r="G66" s="175"/>
      <c r="H66" s="175">
        <f>'将来負担比率（分子）の構造'!K$41</f>
        <v>7842</v>
      </c>
      <c r="I66" s="175"/>
      <c r="J66" s="175"/>
      <c r="K66" s="175">
        <f>'将来負担比率（分子）の構造'!L$41</f>
        <v>7718</v>
      </c>
      <c r="L66" s="175"/>
      <c r="M66" s="175"/>
      <c r="N66" s="175">
        <f>'将来負担比率（分子）の構造'!M$41</f>
        <v>7524</v>
      </c>
      <c r="O66" s="175"/>
      <c r="P66" s="175"/>
    </row>
    <row r="67" spans="1:16">
      <c r="A67" s="175" t="s">
        <v>71</v>
      </c>
      <c r="B67" s="175" t="e">
        <f>NA()</f>
        <v>#N/A</v>
      </c>
      <c r="C67" s="175">
        <f>IF(ISNUMBER('将来負担比率（分子）の構造'!I$53), IF('将来負担比率（分子）の構造'!I$53 &lt; 0, 0, '将来負担比率（分子）の構造'!I$53), NA())</f>
        <v>2589</v>
      </c>
      <c r="D67" s="175" t="e">
        <f>NA()</f>
        <v>#N/A</v>
      </c>
      <c r="E67" s="175" t="e">
        <f>NA()</f>
        <v>#N/A</v>
      </c>
      <c r="F67" s="175">
        <f>IF(ISNUMBER('将来負担比率（分子）の構造'!J$53), IF('将来負担比率（分子）の構造'!J$53 &lt; 0, 0, '将来負担比率（分子）の構造'!J$53), NA())</f>
        <v>2261</v>
      </c>
      <c r="G67" s="175" t="e">
        <f>NA()</f>
        <v>#N/A</v>
      </c>
      <c r="H67" s="175" t="e">
        <f>NA()</f>
        <v>#N/A</v>
      </c>
      <c r="I67" s="175">
        <f>IF(ISNUMBER('将来負担比率（分子）の構造'!K$53), IF('将来負担比率（分子）の構造'!K$53 &lt; 0, 0, '将来負担比率（分子）の構造'!K$53), NA())</f>
        <v>1205</v>
      </c>
      <c r="J67" s="175" t="e">
        <f>NA()</f>
        <v>#N/A</v>
      </c>
      <c r="K67" s="175" t="e">
        <f>NA()</f>
        <v>#N/A</v>
      </c>
      <c r="L67" s="175">
        <f>IF(ISNUMBER('将来負担比率（分子）の構造'!L$53), IF('将来負担比率（分子）の構造'!L$53 &lt; 0, 0, '将来負担比率（分子）の構造'!L$53), NA())</f>
        <v>724</v>
      </c>
      <c r="M67" s="175" t="e">
        <f>NA()</f>
        <v>#N/A</v>
      </c>
      <c r="N67" s="175" t="e">
        <f>NA()</f>
        <v>#N/A</v>
      </c>
      <c r="O67" s="175">
        <f>IF(ISNUMBER('将来負担比率（分子）の構造'!M$53), IF('将来負担比率（分子）の構造'!M$53 &lt; 0, 0, '将来負担比率（分子）の構造'!M$53), NA())</f>
        <v>657</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2268</v>
      </c>
      <c r="C72" s="179">
        <f>基金残高に係る経年分析!G55</f>
        <v>2278</v>
      </c>
      <c r="D72" s="179">
        <f>基金残高に係る経年分析!H55</f>
        <v>2284</v>
      </c>
    </row>
    <row r="73" spans="1:16">
      <c r="A73" s="178" t="s">
        <v>74</v>
      </c>
      <c r="B73" s="179">
        <f>基金残高に係る経年分析!F56</f>
        <v>513</v>
      </c>
      <c r="C73" s="179">
        <f>基金残高に係る経年分析!G56</f>
        <v>634</v>
      </c>
      <c r="D73" s="179">
        <f>基金残高に係る経年分析!H56</f>
        <v>734</v>
      </c>
    </row>
    <row r="74" spans="1:16">
      <c r="A74" s="178" t="s">
        <v>75</v>
      </c>
      <c r="B74" s="179">
        <f>基金残高に係る経年分析!F57</f>
        <v>1878</v>
      </c>
      <c r="C74" s="179">
        <f>基金残高に係る経年分析!G57</f>
        <v>1967</v>
      </c>
      <c r="D74" s="179">
        <f>基金残高に係る経年分析!H57</f>
        <v>2164</v>
      </c>
    </row>
  </sheetData>
  <sheetProtection algorithmName="SHA-512" hashValue="qxRMiQkry7QNLBkv/2tQrPi1Yq/eAP7OTHNRO6AvBvErJbaqJrUInHgMrf4uKatqyrIZb1b0v4csynJ4BUuezg==" saltValue="5fx0Hb4T0Uj/SsLQMaeJ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dcterms:created xsi:type="dcterms:W3CDTF">2025-02-19T04:54:43Z</dcterms:created>
  <dcterms:modified xsi:type="dcterms:W3CDTF">2025-03-26T05:04:22Z</dcterms:modified>
  <cp:category/>
</cp:coreProperties>
</file>